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585" yWindow="-15" windowWidth="12630" windowHeight="12105" tabRatio="851"/>
  </bookViews>
  <sheets>
    <sheet name="2016" sheetId="1" r:id="rId1"/>
  </sheets>
  <definedNames>
    <definedName name="_xlnm.Print_Area" localSheetId="0">'2016'!$A$1:$J$52</definedName>
  </definedNames>
  <calcPr calcId="145621"/>
</workbook>
</file>

<file path=xl/calcChain.xml><?xml version="1.0" encoding="utf-8"?>
<calcChain xmlns="http://schemas.openxmlformats.org/spreadsheetml/2006/main">
  <c r="D48" i="1" l="1"/>
  <c r="D50" i="1" s="1"/>
  <c r="C48" i="1"/>
  <c r="C50" i="1" s="1"/>
  <c r="E47" i="1"/>
  <c r="E46" i="1"/>
  <c r="E45" i="1"/>
  <c r="E44" i="1"/>
  <c r="E43" i="1"/>
  <c r="E42" i="1"/>
  <c r="E41" i="1"/>
  <c r="E40" i="1"/>
  <c r="E39" i="1"/>
  <c r="E38" i="1"/>
  <c r="E37" i="1"/>
  <c r="E36" i="1"/>
  <c r="D33" i="1"/>
  <c r="D51" i="1" s="1"/>
  <c r="C33" i="1"/>
  <c r="C51" i="1" s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H48" i="1"/>
  <c r="H50" i="1" s="1"/>
  <c r="G48" i="1"/>
  <c r="G50" i="1" s="1"/>
  <c r="H33" i="1"/>
  <c r="H51" i="1" s="1"/>
  <c r="G33" i="1"/>
  <c r="G51" i="1" s="1"/>
  <c r="I47" i="1"/>
  <c r="I46" i="1"/>
  <c r="I45" i="1"/>
  <c r="I44" i="1"/>
  <c r="I43" i="1"/>
  <c r="I42" i="1"/>
  <c r="I41" i="1"/>
  <c r="I40" i="1"/>
  <c r="I39" i="1"/>
  <c r="I38" i="1"/>
  <c r="I37" i="1"/>
  <c r="I36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E33" i="1" l="1"/>
  <c r="E51" i="1" s="1"/>
  <c r="E52" i="1" s="1"/>
  <c r="E48" i="1"/>
  <c r="E50" i="1" s="1"/>
  <c r="C52" i="1"/>
  <c r="D52" i="1"/>
  <c r="I48" i="1"/>
  <c r="G52" i="1"/>
  <c r="H52" i="1"/>
  <c r="I33" i="1"/>
  <c r="I51" i="1" s="1"/>
  <c r="I50" i="1" l="1"/>
  <c r="I52" i="1" l="1"/>
</calcChain>
</file>

<file path=xl/sharedStrings.xml><?xml version="1.0" encoding="utf-8"?>
<sst xmlns="http://schemas.openxmlformats.org/spreadsheetml/2006/main" count="78" uniqueCount="72">
  <si>
    <t>Příloha č. 1</t>
  </si>
  <si>
    <t>(v tis. Kč)</t>
  </si>
  <si>
    <t>Položka rozpočtu</t>
  </si>
  <si>
    <t>Syntetický účet</t>
  </si>
  <si>
    <t>Hlavní činnost</t>
  </si>
  <si>
    <t>Doplňková činnost</t>
  </si>
  <si>
    <t>Celkem</t>
  </si>
  <si>
    <t>Náklady</t>
  </si>
  <si>
    <t>Spotřeba materiálu</t>
  </si>
  <si>
    <t>Spotřeba energie</t>
  </si>
  <si>
    <t>Spotřeba ostatních neskladovatelných dodávek</t>
  </si>
  <si>
    <t>Náklady na prodané zboží</t>
  </si>
  <si>
    <t>Opravy a údržba</t>
  </si>
  <si>
    <t>Cestovné</t>
  </si>
  <si>
    <t>Náklady na reprezentaci</t>
  </si>
  <si>
    <t>Ostatní služby</t>
  </si>
  <si>
    <t>Mzdové náklady</t>
  </si>
  <si>
    <t>Zákonné sociální pojištění</t>
  </si>
  <si>
    <t>Ostatní sociální náklady a pojištění</t>
  </si>
  <si>
    <t>525 až 528</t>
  </si>
  <si>
    <t>Daň silniční a daň z nemovitostí</t>
  </si>
  <si>
    <t>531,532</t>
  </si>
  <si>
    <t>Ostatní daně a poplatky</t>
  </si>
  <si>
    <t>Pokuty penále úroky z prodlení</t>
  </si>
  <si>
    <t>541,542</t>
  </si>
  <si>
    <t>Odpis nedobytné pohledávky</t>
  </si>
  <si>
    <t>Jiné ostatní náklady</t>
  </si>
  <si>
    <t>544 až 549</t>
  </si>
  <si>
    <t>Odpisy hmotného a nehmotného majetku</t>
  </si>
  <si>
    <t>Zůstatková cena prodaného NIM a HIM</t>
  </si>
  <si>
    <t>Prodané cenné papíry a vklady</t>
  </si>
  <si>
    <t>Prodaný materiál</t>
  </si>
  <si>
    <t>Tvorba zákonných rezerv a opravných položek</t>
  </si>
  <si>
    <t>556, 559</t>
  </si>
  <si>
    <t>Poskytnuté příspěvky</t>
  </si>
  <si>
    <t>581,582</t>
  </si>
  <si>
    <t>5**</t>
  </si>
  <si>
    <t>Vnitrouniverzitní náklady</t>
  </si>
  <si>
    <t>7**</t>
  </si>
  <si>
    <t>Náklady celkem</t>
  </si>
  <si>
    <t>třídy 5, 7</t>
  </si>
  <si>
    <t>Výnosy</t>
  </si>
  <si>
    <t>Tržby za vlastní výrobky</t>
  </si>
  <si>
    <t>Tržby z prodeje služeb</t>
  </si>
  <si>
    <t>Tržby za prodané zboží</t>
  </si>
  <si>
    <t>Změny stavu zásob</t>
  </si>
  <si>
    <t>61*</t>
  </si>
  <si>
    <t>Aktivace vlastních výkonů</t>
  </si>
  <si>
    <t>62*</t>
  </si>
  <si>
    <t>Jiné ostatní výnosy</t>
  </si>
  <si>
    <t>64*</t>
  </si>
  <si>
    <t>Tržby z prodeje majetku</t>
  </si>
  <si>
    <t>65*</t>
  </si>
  <si>
    <t>Přijaté příspěvky (dary)</t>
  </si>
  <si>
    <t>68*</t>
  </si>
  <si>
    <t>Provozní dotace a příspěvek ze státního rozpočtu</t>
  </si>
  <si>
    <t>Jiné nespecifikované výnosy</t>
  </si>
  <si>
    <t>6**</t>
  </si>
  <si>
    <t>Vnitrouniverzitní výnosy</t>
  </si>
  <si>
    <t>8**</t>
  </si>
  <si>
    <t>Výnosy celkem</t>
  </si>
  <si>
    <t>třídy 6, 8</t>
  </si>
  <si>
    <t xml:space="preserve">Výnosy celkem </t>
  </si>
  <si>
    <t xml:space="preserve">Náklady celkem </t>
  </si>
  <si>
    <t xml:space="preserve">Hospodářský výsledek </t>
  </si>
  <si>
    <t>rozdíl 6,8 - 5,7</t>
  </si>
  <si>
    <t>Rozpočet 2016</t>
  </si>
  <si>
    <t>Dotace spoluřešitelská</t>
  </si>
  <si>
    <t>Jiné nespecifikované náklady (daň z příjmů, aktivace)</t>
  </si>
  <si>
    <t>Univerzita Karlova celkem</t>
  </si>
  <si>
    <t>Skutečnost k 31. 12. 2016</t>
  </si>
  <si>
    <t>Čerpání provozního rozpočtu k 31. 12.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</si>
</sst>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8"/>
      <color theme="3"/>
      <name val="Cambria"/>
      <family val="2"/>
      <charset val="238"/>
      <scheme val="major"/>
    </font>
    <font>
      <sz val="10"/>
      <name val="Arial"/>
      <family val="2"/>
      <charset val="238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3" fillId="2" borderId="1" applyNumberFormat="0" applyFont="0" applyAlignment="0" applyProtection="0"/>
    <xf numFmtId="0" fontId="2" fillId="0" borderId="0"/>
    <xf numFmtId="0" fontId="1" fillId="0" borderId="0"/>
  </cellStyleXfs>
  <cellXfs count="73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Protection="1"/>
    <xf numFmtId="0" fontId="4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12" xfId="0" applyFont="1" applyBorder="1" applyProtection="1"/>
    <xf numFmtId="0" fontId="7" fillId="0" borderId="6" xfId="0" applyFont="1" applyBorder="1" applyAlignment="1" applyProtection="1">
      <alignment horizontal="center"/>
    </xf>
    <xf numFmtId="3" fontId="4" fillId="3" borderId="13" xfId="0" applyNumberFormat="1" applyFont="1" applyFill="1" applyBorder="1" applyProtection="1">
      <protection locked="0"/>
    </xf>
    <xf numFmtId="3" fontId="4" fillId="3" borderId="6" xfId="0" applyNumberFormat="1" applyFont="1" applyFill="1" applyBorder="1" applyProtection="1">
      <protection locked="0"/>
    </xf>
    <xf numFmtId="3" fontId="4" fillId="0" borderId="14" xfId="0" applyNumberFormat="1" applyFont="1" applyFill="1" applyBorder="1" applyProtection="1"/>
    <xf numFmtId="3" fontId="4" fillId="3" borderId="12" xfId="0" applyNumberFormat="1" applyFont="1" applyFill="1" applyBorder="1" applyProtection="1">
      <protection locked="0"/>
    </xf>
    <xf numFmtId="0" fontId="4" fillId="0" borderId="15" xfId="0" applyFont="1" applyBorder="1" applyProtection="1"/>
    <xf numFmtId="0" fontId="7" fillId="0" borderId="16" xfId="0" applyFont="1" applyBorder="1" applyAlignment="1" applyProtection="1">
      <alignment horizontal="center"/>
    </xf>
    <xf numFmtId="3" fontId="4" fillId="3" borderId="3" xfId="0" applyNumberFormat="1" applyFont="1" applyFill="1" applyBorder="1" applyProtection="1">
      <protection locked="0"/>
    </xf>
    <xf numFmtId="3" fontId="4" fillId="3" borderId="16" xfId="0" applyNumberFormat="1" applyFont="1" applyFill="1" applyBorder="1" applyProtection="1">
      <protection locked="0"/>
    </xf>
    <xf numFmtId="3" fontId="4" fillId="0" borderId="17" xfId="0" applyNumberFormat="1" applyFont="1" applyFill="1" applyBorder="1" applyProtection="1"/>
    <xf numFmtId="3" fontId="4" fillId="3" borderId="15" xfId="0" applyNumberFormat="1" applyFont="1" applyFill="1" applyBorder="1" applyProtection="1">
      <protection locked="0"/>
    </xf>
    <xf numFmtId="0" fontId="4" fillId="0" borderId="0" xfId="0" applyFont="1" applyFill="1" applyProtection="1"/>
    <xf numFmtId="0" fontId="4" fillId="0" borderId="18" xfId="0" applyFont="1" applyBorder="1" applyProtection="1"/>
    <xf numFmtId="0" fontId="7" fillId="0" borderId="7" xfId="0" applyFont="1" applyBorder="1" applyAlignment="1" applyProtection="1">
      <alignment horizontal="center"/>
    </xf>
    <xf numFmtId="3" fontId="4" fillId="3" borderId="0" xfId="0" applyNumberFormat="1" applyFont="1" applyFill="1" applyBorder="1" applyProtection="1">
      <protection locked="0"/>
    </xf>
    <xf numFmtId="3" fontId="4" fillId="3" borderId="7" xfId="0" applyNumberFormat="1" applyFont="1" applyFill="1" applyBorder="1" applyProtection="1">
      <protection locked="0"/>
    </xf>
    <xf numFmtId="3" fontId="4" fillId="3" borderId="18" xfId="0" applyNumberFormat="1" applyFont="1" applyFill="1" applyBorder="1" applyProtection="1">
      <protection locked="0"/>
    </xf>
    <xf numFmtId="0" fontId="4" fillId="0" borderId="19" xfId="0" applyFont="1" applyBorder="1" applyProtection="1"/>
    <xf numFmtId="0" fontId="7" fillId="0" borderId="20" xfId="0" applyFont="1" applyBorder="1" applyAlignment="1" applyProtection="1">
      <alignment horizontal="center"/>
    </xf>
    <xf numFmtId="3" fontId="4" fillId="3" borderId="21" xfId="0" applyNumberFormat="1" applyFont="1" applyFill="1" applyBorder="1" applyProtection="1">
      <protection locked="0"/>
    </xf>
    <xf numFmtId="3" fontId="4" fillId="3" borderId="20" xfId="0" applyNumberFormat="1" applyFont="1" applyFill="1" applyBorder="1" applyProtection="1">
      <protection locked="0"/>
    </xf>
    <xf numFmtId="3" fontId="4" fillId="0" borderId="22" xfId="0" applyNumberFormat="1" applyFont="1" applyFill="1" applyBorder="1" applyProtection="1"/>
    <xf numFmtId="3" fontId="4" fillId="3" borderId="19" xfId="0" applyNumberFormat="1" applyFont="1" applyFill="1" applyBorder="1" applyProtection="1">
      <protection locked="0"/>
    </xf>
    <xf numFmtId="0" fontId="6" fillId="0" borderId="23" xfId="0" applyFont="1" applyBorder="1" applyProtection="1"/>
    <xf numFmtId="0" fontId="8" fillId="0" borderId="24" xfId="0" applyFont="1" applyBorder="1" applyAlignment="1" applyProtection="1">
      <alignment horizontal="center"/>
    </xf>
    <xf numFmtId="3" fontId="6" fillId="0" borderId="24" xfId="0" applyNumberFormat="1" applyFont="1" applyFill="1" applyBorder="1" applyProtection="1"/>
    <xf numFmtId="3" fontId="6" fillId="0" borderId="25" xfId="0" applyNumberFormat="1" applyFont="1" applyFill="1" applyBorder="1" applyProtection="1"/>
    <xf numFmtId="3" fontId="6" fillId="0" borderId="26" xfId="0" applyNumberFormat="1" applyFont="1" applyFill="1" applyBorder="1" applyProtection="1"/>
    <xf numFmtId="0" fontId="7" fillId="0" borderId="0" xfId="0" applyFont="1" applyProtection="1"/>
    <xf numFmtId="3" fontId="4" fillId="0" borderId="0" xfId="0" applyNumberFormat="1" applyFont="1" applyProtection="1"/>
    <xf numFmtId="0" fontId="7" fillId="0" borderId="0" xfId="0" applyFont="1" applyBorder="1" applyProtection="1"/>
    <xf numFmtId="3" fontId="4" fillId="0" borderId="0" xfId="0" applyNumberFormat="1" applyFont="1" applyBorder="1" applyProtection="1"/>
    <xf numFmtId="0" fontId="4" fillId="0" borderId="28" xfId="0" applyFont="1" applyBorder="1" applyProtection="1"/>
    <xf numFmtId="0" fontId="7" fillId="0" borderId="29" xfId="0" applyFont="1" applyBorder="1" applyAlignment="1" applyProtection="1">
      <alignment horizontal="center"/>
    </xf>
    <xf numFmtId="3" fontId="4" fillId="3" borderId="30" xfId="0" applyNumberFormat="1" applyFont="1" applyFill="1" applyBorder="1" applyProtection="1">
      <protection locked="0"/>
    </xf>
    <xf numFmtId="3" fontId="4" fillId="3" borderId="29" xfId="0" applyNumberFormat="1" applyFont="1" applyFill="1" applyBorder="1" applyProtection="1">
      <protection locked="0"/>
    </xf>
    <xf numFmtId="3" fontId="4" fillId="0" borderId="31" xfId="0" applyNumberFormat="1" applyFont="1" applyFill="1" applyBorder="1" applyProtection="1"/>
    <xf numFmtId="0" fontId="4" fillId="0" borderId="32" xfId="0" applyFont="1" applyBorder="1" applyProtection="1"/>
    <xf numFmtId="0" fontId="7" fillId="0" borderId="33" xfId="0" applyFont="1" applyBorder="1" applyAlignment="1" applyProtection="1">
      <alignment horizontal="center"/>
    </xf>
    <xf numFmtId="3" fontId="4" fillId="0" borderId="33" xfId="0" applyNumberFormat="1" applyFont="1" applyFill="1" applyBorder="1" applyProtection="1"/>
    <xf numFmtId="3" fontId="4" fillId="0" borderId="34" xfId="0" applyNumberFormat="1" applyFont="1" applyFill="1" applyBorder="1" applyProtection="1"/>
    <xf numFmtId="3" fontId="4" fillId="0" borderId="27" xfId="0" applyNumberFormat="1" applyFont="1" applyFill="1" applyBorder="1" applyProtection="1"/>
    <xf numFmtId="3" fontId="4" fillId="0" borderId="35" xfId="0" applyNumberFormat="1" applyFont="1" applyFill="1" applyBorder="1" applyProtection="1"/>
    <xf numFmtId="3" fontId="4" fillId="0" borderId="36" xfId="0" applyNumberFormat="1" applyFont="1" applyFill="1" applyBorder="1" applyProtection="1"/>
    <xf numFmtId="3" fontId="4" fillId="0" borderId="29" xfId="0" applyNumberFormat="1" applyFont="1" applyFill="1" applyBorder="1" applyProtection="1"/>
    <xf numFmtId="3" fontId="6" fillId="0" borderId="37" xfId="0" applyNumberFormat="1" applyFont="1" applyFill="1" applyBorder="1" applyProtection="1"/>
    <xf numFmtId="3" fontId="6" fillId="0" borderId="38" xfId="0" applyNumberFormat="1" applyFont="1" applyFill="1" applyBorder="1" applyProtection="1"/>
    <xf numFmtId="3" fontId="4" fillId="3" borderId="28" xfId="0" applyNumberFormat="1" applyFont="1" applyFill="1" applyBorder="1" applyProtection="1">
      <protection locked="0"/>
    </xf>
    <xf numFmtId="3" fontId="6" fillId="0" borderId="23" xfId="0" applyNumberFormat="1" applyFont="1" applyFill="1" applyBorder="1" applyProtection="1"/>
    <xf numFmtId="3" fontId="11" fillId="3" borderId="15" xfId="0" applyNumberFormat="1" applyFont="1" applyFill="1" applyBorder="1" applyProtection="1">
      <protection locked="0"/>
    </xf>
    <xf numFmtId="3" fontId="11" fillId="3" borderId="16" xfId="0" applyNumberFormat="1" applyFont="1" applyFill="1" applyBorder="1" applyProtection="1">
      <protection locked="0"/>
    </xf>
    <xf numFmtId="3" fontId="11" fillId="3" borderId="7" xfId="0" applyNumberFormat="1" applyFont="1" applyFill="1" applyBorder="1" applyProtection="1">
      <protection locked="0"/>
    </xf>
    <xf numFmtId="3" fontId="11" fillId="3" borderId="18" xfId="0" applyNumberFormat="1" applyFont="1" applyFill="1" applyBorder="1" applyProtection="1"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</cellXfs>
  <cellStyles count="6">
    <cellStyle name="Název 2" xfId="1"/>
    <cellStyle name="Normální" xfId="0" builtinId="0"/>
    <cellStyle name="Normální 2" xfId="2"/>
    <cellStyle name="Normální 3" xfId="4"/>
    <cellStyle name="Normální 4" xfId="5"/>
    <cellStyle name="Poznámka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53"/>
  <sheetViews>
    <sheetView tabSelected="1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A9" sqref="A9"/>
    </sheetView>
  </sheetViews>
  <sheetFormatPr defaultColWidth="9.140625" defaultRowHeight="15.75" x14ac:dyDescent="0.25"/>
  <cols>
    <col min="1" max="1" width="46.42578125" style="1" customWidth="1"/>
    <col min="2" max="2" width="14.28515625" style="1" customWidth="1"/>
    <col min="3" max="5" width="11.7109375" style="1" customWidth="1"/>
    <col min="6" max="6" width="1.5703125" style="1" customWidth="1"/>
    <col min="7" max="9" width="11.7109375" style="1" customWidth="1"/>
    <col min="10" max="10" width="1.42578125" style="1" customWidth="1"/>
    <col min="11" max="11" width="17.42578125" style="1" bestFit="1" customWidth="1"/>
    <col min="12" max="12" width="13.7109375" style="1" bestFit="1" customWidth="1"/>
    <col min="13" max="16384" width="9.140625" style="1"/>
  </cols>
  <sheetData>
    <row r="1" spans="1:11" x14ac:dyDescent="0.25">
      <c r="I1" s="2" t="s">
        <v>0</v>
      </c>
    </row>
    <row r="3" spans="1:11" ht="18.75" x14ac:dyDescent="0.3">
      <c r="A3" s="3" t="s">
        <v>71</v>
      </c>
      <c r="B3" s="4"/>
      <c r="C3" s="4"/>
      <c r="D3" s="4"/>
      <c r="E3" s="5" t="s">
        <v>1</v>
      </c>
      <c r="G3" s="4"/>
      <c r="H3" s="4"/>
      <c r="I3" s="5" t="s">
        <v>1</v>
      </c>
    </row>
    <row r="4" spans="1:11" ht="16.5" thickBot="1" x14ac:dyDescent="0.3">
      <c r="A4" s="6" t="s">
        <v>69</v>
      </c>
      <c r="B4" s="5"/>
      <c r="C4" s="70" t="s">
        <v>66</v>
      </c>
      <c r="D4" s="71"/>
      <c r="E4" s="72"/>
      <c r="G4" s="70" t="s">
        <v>70</v>
      </c>
      <c r="H4" s="71"/>
      <c r="I4" s="72"/>
    </row>
    <row r="5" spans="1:11" ht="16.7" customHeight="1" x14ac:dyDescent="0.25">
      <c r="A5" s="63" t="s">
        <v>2</v>
      </c>
      <c r="B5" s="65" t="s">
        <v>3</v>
      </c>
      <c r="C5" s="67" t="s">
        <v>4</v>
      </c>
      <c r="D5" s="67" t="s">
        <v>5</v>
      </c>
      <c r="E5" s="68" t="s">
        <v>6</v>
      </c>
      <c r="G5" s="67" t="s">
        <v>4</v>
      </c>
      <c r="H5" s="67" t="s">
        <v>5</v>
      </c>
      <c r="I5" s="68" t="s">
        <v>6</v>
      </c>
    </row>
    <row r="6" spans="1:11" ht="16.7" customHeight="1" thickBot="1" x14ac:dyDescent="0.3">
      <c r="A6" s="64"/>
      <c r="B6" s="66"/>
      <c r="C6" s="66"/>
      <c r="D6" s="66"/>
      <c r="E6" s="69"/>
      <c r="G6" s="66"/>
      <c r="H6" s="66"/>
      <c r="I6" s="69"/>
    </row>
    <row r="7" spans="1:11" ht="3.75" customHeight="1" x14ac:dyDescent="0.25"/>
    <row r="8" spans="1:11" s="4" customFormat="1" ht="16.5" thickBot="1" x14ac:dyDescent="0.3">
      <c r="A8" s="7" t="s">
        <v>7</v>
      </c>
      <c r="B8" s="8"/>
    </row>
    <row r="9" spans="1:11" x14ac:dyDescent="0.25">
      <c r="A9" s="9" t="s">
        <v>8</v>
      </c>
      <c r="B9" s="10">
        <v>501</v>
      </c>
      <c r="C9" s="11">
        <v>600000</v>
      </c>
      <c r="D9" s="12">
        <v>35000</v>
      </c>
      <c r="E9" s="13">
        <f>C9+D9</f>
        <v>635000</v>
      </c>
      <c r="G9" s="14">
        <v>544676.00370999984</v>
      </c>
      <c r="H9" s="12">
        <v>36016.187339999997</v>
      </c>
      <c r="I9" s="13">
        <f>G9+H9</f>
        <v>580692.19104999979</v>
      </c>
    </row>
    <row r="10" spans="1:11" x14ac:dyDescent="0.25">
      <c r="A10" s="15" t="s">
        <v>9</v>
      </c>
      <c r="B10" s="16">
        <v>502</v>
      </c>
      <c r="C10" s="17">
        <v>250000</v>
      </c>
      <c r="D10" s="18">
        <v>30000</v>
      </c>
      <c r="E10" s="19">
        <f t="shared" ref="E10:E32" si="0">C10+D10</f>
        <v>280000</v>
      </c>
      <c r="G10" s="20">
        <v>236058.47810000004</v>
      </c>
      <c r="H10" s="18">
        <v>29988.244200000001</v>
      </c>
      <c r="I10" s="19">
        <f t="shared" ref="I10:I32" si="1">G10+H10</f>
        <v>266046.72230000002</v>
      </c>
    </row>
    <row r="11" spans="1:11" x14ac:dyDescent="0.25">
      <c r="A11" s="15" t="s">
        <v>10</v>
      </c>
      <c r="B11" s="16">
        <v>503</v>
      </c>
      <c r="C11" s="17"/>
      <c r="D11" s="18"/>
      <c r="E11" s="19">
        <f t="shared" si="0"/>
        <v>0</v>
      </c>
      <c r="G11" s="59"/>
      <c r="H11" s="60"/>
      <c r="I11" s="19">
        <f t="shared" si="1"/>
        <v>0</v>
      </c>
      <c r="K11" s="21"/>
    </row>
    <row r="12" spans="1:11" x14ac:dyDescent="0.25">
      <c r="A12" s="15" t="s">
        <v>11</v>
      </c>
      <c r="B12" s="16">
        <v>504</v>
      </c>
      <c r="C12" s="17">
        <v>3000</v>
      </c>
      <c r="D12" s="18">
        <v>10000</v>
      </c>
      <c r="E12" s="19">
        <f t="shared" si="0"/>
        <v>13000</v>
      </c>
      <c r="G12" s="20">
        <v>2915.3799199999999</v>
      </c>
      <c r="H12" s="18">
        <v>14605.661180000001</v>
      </c>
      <c r="I12" s="19">
        <f t="shared" si="1"/>
        <v>17521.041100000002</v>
      </c>
      <c r="K12" s="21"/>
    </row>
    <row r="13" spans="1:11" x14ac:dyDescent="0.25">
      <c r="A13" s="15" t="s">
        <v>12</v>
      </c>
      <c r="B13" s="16">
        <v>511</v>
      </c>
      <c r="C13" s="17">
        <v>165000</v>
      </c>
      <c r="D13" s="18">
        <v>22000</v>
      </c>
      <c r="E13" s="19">
        <f t="shared" si="0"/>
        <v>187000</v>
      </c>
      <c r="G13" s="20">
        <v>162012.95624999999</v>
      </c>
      <c r="H13" s="18">
        <v>23538.938990000002</v>
      </c>
      <c r="I13" s="19">
        <f t="shared" si="1"/>
        <v>185551.89523999998</v>
      </c>
      <c r="K13" s="21"/>
    </row>
    <row r="14" spans="1:11" x14ac:dyDescent="0.25">
      <c r="A14" s="15" t="s">
        <v>13</v>
      </c>
      <c r="B14" s="16">
        <v>512</v>
      </c>
      <c r="C14" s="17">
        <v>190000</v>
      </c>
      <c r="D14" s="18">
        <v>2000</v>
      </c>
      <c r="E14" s="19">
        <f t="shared" si="0"/>
        <v>192000</v>
      </c>
      <c r="G14" s="20">
        <v>179731.05517000001</v>
      </c>
      <c r="H14" s="18">
        <v>1871.5849300000002</v>
      </c>
      <c r="I14" s="19">
        <f t="shared" si="1"/>
        <v>181602.64010000002</v>
      </c>
      <c r="K14" s="21"/>
    </row>
    <row r="15" spans="1:11" x14ac:dyDescent="0.25">
      <c r="A15" s="15" t="s">
        <v>14</v>
      </c>
      <c r="B15" s="16">
        <v>513</v>
      </c>
      <c r="C15" s="17">
        <v>12500</v>
      </c>
      <c r="D15" s="18">
        <v>4000</v>
      </c>
      <c r="E15" s="19">
        <f t="shared" si="0"/>
        <v>16500</v>
      </c>
      <c r="G15" s="20">
        <v>10677.18339</v>
      </c>
      <c r="H15" s="18">
        <v>6325.8110900000001</v>
      </c>
      <c r="I15" s="19">
        <f t="shared" si="1"/>
        <v>17002.994480000001</v>
      </c>
      <c r="K15" s="21"/>
    </row>
    <row r="16" spans="1:11" x14ac:dyDescent="0.25">
      <c r="A16" s="22" t="s">
        <v>15</v>
      </c>
      <c r="B16" s="23">
        <v>518</v>
      </c>
      <c r="C16" s="24">
        <v>650000</v>
      </c>
      <c r="D16" s="25">
        <v>50000</v>
      </c>
      <c r="E16" s="19">
        <f t="shared" si="0"/>
        <v>700000</v>
      </c>
      <c r="G16" s="20">
        <v>666350.24227000005</v>
      </c>
      <c r="H16" s="25">
        <v>46843.028340000004</v>
      </c>
      <c r="I16" s="19">
        <f t="shared" si="1"/>
        <v>713193.27061000001</v>
      </c>
      <c r="K16" s="21"/>
    </row>
    <row r="17" spans="1:11" x14ac:dyDescent="0.25">
      <c r="A17" s="15" t="s">
        <v>16</v>
      </c>
      <c r="B17" s="16">
        <v>521</v>
      </c>
      <c r="C17" s="17">
        <v>3800000</v>
      </c>
      <c r="D17" s="18">
        <v>68000</v>
      </c>
      <c r="E17" s="19">
        <f t="shared" si="0"/>
        <v>3868000</v>
      </c>
      <c r="G17" s="20">
        <v>3807597.0430000005</v>
      </c>
      <c r="H17" s="18">
        <v>68267.084000000003</v>
      </c>
      <c r="I17" s="19">
        <f t="shared" si="1"/>
        <v>3875864.1270000003</v>
      </c>
      <c r="K17" s="21"/>
    </row>
    <row r="18" spans="1:11" x14ac:dyDescent="0.25">
      <c r="A18" s="15" t="s">
        <v>17</v>
      </c>
      <c r="B18" s="16">
        <v>524</v>
      </c>
      <c r="C18" s="17">
        <v>1220000</v>
      </c>
      <c r="D18" s="18">
        <v>21000</v>
      </c>
      <c r="E18" s="19">
        <f t="shared" si="0"/>
        <v>1241000</v>
      </c>
      <c r="G18" s="20">
        <v>1233123.6399700004</v>
      </c>
      <c r="H18" s="18">
        <v>19851.324499999999</v>
      </c>
      <c r="I18" s="19">
        <f t="shared" si="1"/>
        <v>1252974.9644700005</v>
      </c>
      <c r="K18" s="21"/>
    </row>
    <row r="19" spans="1:11" x14ac:dyDescent="0.25">
      <c r="A19" s="15" t="s">
        <v>18</v>
      </c>
      <c r="B19" s="16" t="s">
        <v>19</v>
      </c>
      <c r="C19" s="17">
        <v>120000</v>
      </c>
      <c r="D19" s="18">
        <v>1000</v>
      </c>
      <c r="E19" s="19">
        <f t="shared" si="0"/>
        <v>121000</v>
      </c>
      <c r="G19" s="20">
        <v>119190.47722000002</v>
      </c>
      <c r="H19" s="18">
        <v>658.26995999999997</v>
      </c>
      <c r="I19" s="19">
        <f t="shared" si="1"/>
        <v>119848.74718000002</v>
      </c>
      <c r="K19" s="21"/>
    </row>
    <row r="20" spans="1:11" x14ac:dyDescent="0.25">
      <c r="A20" s="15" t="s">
        <v>20</v>
      </c>
      <c r="B20" s="16" t="s">
        <v>21</v>
      </c>
      <c r="C20" s="17">
        <v>400</v>
      </c>
      <c r="D20" s="18">
        <v>100</v>
      </c>
      <c r="E20" s="19">
        <f t="shared" si="0"/>
        <v>500</v>
      </c>
      <c r="G20" s="20">
        <v>537.21587</v>
      </c>
      <c r="H20" s="18">
        <v>114.33913000000001</v>
      </c>
      <c r="I20" s="19">
        <f t="shared" si="1"/>
        <v>651.55500000000006</v>
      </c>
      <c r="K20" s="21"/>
    </row>
    <row r="21" spans="1:11" x14ac:dyDescent="0.25">
      <c r="A21" s="15" t="s">
        <v>22</v>
      </c>
      <c r="B21" s="16">
        <v>538</v>
      </c>
      <c r="C21" s="17">
        <v>500</v>
      </c>
      <c r="D21" s="18"/>
      <c r="E21" s="19">
        <f t="shared" si="0"/>
        <v>500</v>
      </c>
      <c r="G21" s="20">
        <v>2268.1841100000001</v>
      </c>
      <c r="H21" s="18">
        <v>154.77545000000001</v>
      </c>
      <c r="I21" s="19">
        <f t="shared" si="1"/>
        <v>2422.9595600000002</v>
      </c>
      <c r="K21" s="21"/>
    </row>
    <row r="22" spans="1:11" x14ac:dyDescent="0.25">
      <c r="A22" s="15" t="s">
        <v>23</v>
      </c>
      <c r="B22" s="16" t="s">
        <v>24</v>
      </c>
      <c r="C22" s="17"/>
      <c r="D22" s="18"/>
      <c r="E22" s="19">
        <f t="shared" si="0"/>
        <v>0</v>
      </c>
      <c r="G22" s="20">
        <v>1220.90094</v>
      </c>
      <c r="H22" s="18">
        <v>15.163690000000001</v>
      </c>
      <c r="I22" s="19">
        <f t="shared" si="1"/>
        <v>1236.0646300000001</v>
      </c>
      <c r="K22" s="21"/>
    </row>
    <row r="23" spans="1:11" x14ac:dyDescent="0.25">
      <c r="A23" s="15" t="s">
        <v>25</v>
      </c>
      <c r="B23" s="16">
        <v>543</v>
      </c>
      <c r="C23" s="17"/>
      <c r="D23" s="18"/>
      <c r="E23" s="19">
        <f t="shared" si="0"/>
        <v>0</v>
      </c>
      <c r="G23" s="20">
        <v>4351.7739499999998</v>
      </c>
      <c r="H23" s="18">
        <v>751.12980000000005</v>
      </c>
      <c r="I23" s="19">
        <f t="shared" si="1"/>
        <v>5102.9037499999995</v>
      </c>
      <c r="K23" s="21"/>
    </row>
    <row r="24" spans="1:11" x14ac:dyDescent="0.25">
      <c r="A24" s="22" t="s">
        <v>26</v>
      </c>
      <c r="B24" s="23" t="s">
        <v>27</v>
      </c>
      <c r="C24" s="24">
        <v>1399516</v>
      </c>
      <c r="D24" s="25">
        <v>20000</v>
      </c>
      <c r="E24" s="19">
        <f t="shared" si="0"/>
        <v>1419516</v>
      </c>
      <c r="G24" s="26">
        <v>1491207.6286899995</v>
      </c>
      <c r="H24" s="25">
        <v>20647.995840000003</v>
      </c>
      <c r="I24" s="19">
        <f t="shared" si="1"/>
        <v>1511855.6245299994</v>
      </c>
      <c r="K24" s="21"/>
    </row>
    <row r="25" spans="1:11" x14ac:dyDescent="0.25">
      <c r="A25" s="15" t="s">
        <v>28</v>
      </c>
      <c r="B25" s="16">
        <v>551</v>
      </c>
      <c r="C25" s="17">
        <v>600000</v>
      </c>
      <c r="D25" s="18">
        <v>2300</v>
      </c>
      <c r="E25" s="19">
        <f t="shared" si="0"/>
        <v>602300</v>
      </c>
      <c r="G25" s="20">
        <v>785447.7078099997</v>
      </c>
      <c r="H25" s="18">
        <v>118.46572999999999</v>
      </c>
      <c r="I25" s="19">
        <f t="shared" si="1"/>
        <v>785566.17353999976</v>
      </c>
      <c r="K25" s="21"/>
    </row>
    <row r="26" spans="1:11" x14ac:dyDescent="0.25">
      <c r="A26" s="15" t="s">
        <v>29</v>
      </c>
      <c r="B26" s="16">
        <v>552</v>
      </c>
      <c r="C26" s="17"/>
      <c r="D26" s="18"/>
      <c r="E26" s="19">
        <f t="shared" si="0"/>
        <v>0</v>
      </c>
      <c r="G26" s="20">
        <v>287.27499999999998</v>
      </c>
      <c r="H26" s="60"/>
      <c r="I26" s="19">
        <f t="shared" si="1"/>
        <v>287.27499999999998</v>
      </c>
      <c r="K26" s="21"/>
    </row>
    <row r="27" spans="1:11" x14ac:dyDescent="0.25">
      <c r="A27" s="22" t="s">
        <v>30</v>
      </c>
      <c r="B27" s="23">
        <v>553</v>
      </c>
      <c r="C27" s="24"/>
      <c r="D27" s="25"/>
      <c r="E27" s="19">
        <f t="shared" si="0"/>
        <v>0</v>
      </c>
      <c r="G27" s="62"/>
      <c r="H27" s="61"/>
      <c r="I27" s="19">
        <f t="shared" si="1"/>
        <v>0</v>
      </c>
      <c r="K27" s="21"/>
    </row>
    <row r="28" spans="1:11" x14ac:dyDescent="0.25">
      <c r="A28" s="15" t="s">
        <v>31</v>
      </c>
      <c r="B28" s="16">
        <v>554</v>
      </c>
      <c r="C28" s="17"/>
      <c r="D28" s="18">
        <v>400</v>
      </c>
      <c r="E28" s="19">
        <f t="shared" si="0"/>
        <v>400</v>
      </c>
      <c r="G28" s="59"/>
      <c r="H28" s="18">
        <v>141.14033000000001</v>
      </c>
      <c r="I28" s="19">
        <f t="shared" si="1"/>
        <v>141.14033000000001</v>
      </c>
      <c r="K28" s="21"/>
    </row>
    <row r="29" spans="1:11" x14ac:dyDescent="0.25">
      <c r="A29" s="22" t="s">
        <v>32</v>
      </c>
      <c r="B29" s="23" t="s">
        <v>33</v>
      </c>
      <c r="C29" s="24"/>
      <c r="D29" s="25"/>
      <c r="E29" s="19">
        <f t="shared" si="0"/>
        <v>0</v>
      </c>
      <c r="G29" s="26">
        <v>829.61709999999994</v>
      </c>
      <c r="H29" s="25">
        <v>112.08365000000001</v>
      </c>
      <c r="I29" s="19">
        <f t="shared" si="1"/>
        <v>941.70074999999997</v>
      </c>
      <c r="K29" s="21"/>
    </row>
    <row r="30" spans="1:11" x14ac:dyDescent="0.25">
      <c r="A30" s="15" t="s">
        <v>34</v>
      </c>
      <c r="B30" s="16" t="s">
        <v>35</v>
      </c>
      <c r="C30" s="17"/>
      <c r="D30" s="18"/>
      <c r="E30" s="19">
        <f t="shared" si="0"/>
        <v>0</v>
      </c>
      <c r="G30" s="59"/>
      <c r="H30" s="60"/>
      <c r="I30" s="19">
        <f t="shared" si="1"/>
        <v>0</v>
      </c>
      <c r="K30" s="21"/>
    </row>
    <row r="31" spans="1:11" x14ac:dyDescent="0.25">
      <c r="A31" s="15" t="s">
        <v>68</v>
      </c>
      <c r="B31" s="16" t="s">
        <v>36</v>
      </c>
      <c r="C31" s="17"/>
      <c r="D31" s="18">
        <v>14000</v>
      </c>
      <c r="E31" s="19">
        <f t="shared" si="0"/>
        <v>14000</v>
      </c>
      <c r="G31" s="20">
        <v>3799.0354500000003</v>
      </c>
      <c r="H31" s="18">
        <v>14027.53455</v>
      </c>
      <c r="I31" s="19">
        <f t="shared" si="1"/>
        <v>17826.57</v>
      </c>
      <c r="K31" s="21"/>
    </row>
    <row r="32" spans="1:11" ht="16.5" thickBot="1" x14ac:dyDescent="0.3">
      <c r="A32" s="27" t="s">
        <v>37</v>
      </c>
      <c r="B32" s="28" t="s">
        <v>38</v>
      </c>
      <c r="C32" s="29">
        <v>100000</v>
      </c>
      <c r="D32" s="30">
        <v>19000</v>
      </c>
      <c r="E32" s="31">
        <f t="shared" si="0"/>
        <v>119000</v>
      </c>
      <c r="G32" s="32">
        <v>105775.86418999999</v>
      </c>
      <c r="H32" s="30">
        <v>15591.276240000001</v>
      </c>
      <c r="I32" s="31">
        <f t="shared" si="1"/>
        <v>121367.14043</v>
      </c>
      <c r="K32" s="21"/>
    </row>
    <row r="33" spans="1:11" ht="16.5" thickBot="1" x14ac:dyDescent="0.3">
      <c r="A33" s="33" t="s">
        <v>39</v>
      </c>
      <c r="B33" s="34" t="s">
        <v>40</v>
      </c>
      <c r="C33" s="35">
        <f>SUM(C9:C32)</f>
        <v>9110916</v>
      </c>
      <c r="D33" s="35">
        <f>SUM(D9:D32)</f>
        <v>298800</v>
      </c>
      <c r="E33" s="36">
        <f t="shared" ref="E33" si="2">SUM(E9:E32)</f>
        <v>9409716</v>
      </c>
      <c r="G33" s="37">
        <f>SUM(G9:G32)</f>
        <v>9358057.662109999</v>
      </c>
      <c r="H33" s="35">
        <f t="shared" ref="H33:I33" si="3">SUM(H9:H32)</f>
        <v>299640.03893999994</v>
      </c>
      <c r="I33" s="36">
        <f t="shared" si="3"/>
        <v>9657697.7010500003</v>
      </c>
      <c r="K33" s="21"/>
    </row>
    <row r="34" spans="1:11" ht="19.5" customHeight="1" x14ac:dyDescent="0.25">
      <c r="B34" s="38"/>
      <c r="C34" s="39"/>
      <c r="D34" s="39"/>
      <c r="E34" s="39"/>
      <c r="G34" s="39"/>
      <c r="H34" s="39"/>
      <c r="I34" s="39"/>
      <c r="K34" s="21"/>
    </row>
    <row r="35" spans="1:11" ht="16.5" thickBot="1" x14ac:dyDescent="0.3">
      <c r="A35" s="7" t="s">
        <v>41</v>
      </c>
      <c r="B35" s="40"/>
      <c r="C35" s="41"/>
      <c r="D35" s="41"/>
      <c r="E35" s="41"/>
      <c r="G35" s="41"/>
      <c r="H35" s="41"/>
      <c r="I35" s="41"/>
      <c r="K35" s="21"/>
    </row>
    <row r="36" spans="1:11" x14ac:dyDescent="0.25">
      <c r="A36" s="9" t="s">
        <v>42</v>
      </c>
      <c r="B36" s="10">
        <v>601</v>
      </c>
      <c r="C36" s="11">
        <v>100</v>
      </c>
      <c r="D36" s="12">
        <v>3000</v>
      </c>
      <c r="E36" s="13">
        <f t="shared" ref="E36:E47" si="4">C36+D36</f>
        <v>3100</v>
      </c>
      <c r="G36" s="14">
        <v>85.516130000000004</v>
      </c>
      <c r="H36" s="12">
        <v>1813.3656100000001</v>
      </c>
      <c r="I36" s="13">
        <f>G36+H36</f>
        <v>1898.88174</v>
      </c>
      <c r="K36" s="21"/>
    </row>
    <row r="37" spans="1:11" x14ac:dyDescent="0.25">
      <c r="A37" s="15" t="s">
        <v>43</v>
      </c>
      <c r="B37" s="16">
        <v>602</v>
      </c>
      <c r="C37" s="17">
        <v>1420000</v>
      </c>
      <c r="D37" s="18">
        <v>300000</v>
      </c>
      <c r="E37" s="19">
        <f t="shared" si="4"/>
        <v>1720000</v>
      </c>
      <c r="G37" s="20">
        <v>1479232.9396099993</v>
      </c>
      <c r="H37" s="18">
        <v>313404.62939000002</v>
      </c>
      <c r="I37" s="19">
        <f t="shared" ref="I37:I47" si="5">G37+H37</f>
        <v>1792637.5689999992</v>
      </c>
      <c r="K37" s="21"/>
    </row>
    <row r="38" spans="1:11" x14ac:dyDescent="0.25">
      <c r="A38" s="15" t="s">
        <v>44</v>
      </c>
      <c r="B38" s="16">
        <v>604</v>
      </c>
      <c r="C38" s="17">
        <v>14000</v>
      </c>
      <c r="D38" s="18">
        <v>23000</v>
      </c>
      <c r="E38" s="19">
        <f t="shared" si="4"/>
        <v>37000</v>
      </c>
      <c r="G38" s="20">
        <v>11796.963350000002</v>
      </c>
      <c r="H38" s="18">
        <v>22617.879100000002</v>
      </c>
      <c r="I38" s="19">
        <f t="shared" si="5"/>
        <v>34414.842450000004</v>
      </c>
      <c r="K38" s="21"/>
    </row>
    <row r="39" spans="1:11" x14ac:dyDescent="0.25">
      <c r="A39" s="22" t="s">
        <v>45</v>
      </c>
      <c r="B39" s="23" t="s">
        <v>46</v>
      </c>
      <c r="C39" s="24"/>
      <c r="D39" s="25"/>
      <c r="E39" s="19">
        <f t="shared" si="4"/>
        <v>0</v>
      </c>
      <c r="G39" s="62"/>
      <c r="H39" s="61"/>
      <c r="I39" s="19">
        <f t="shared" si="5"/>
        <v>0</v>
      </c>
      <c r="K39" s="21"/>
    </row>
    <row r="40" spans="1:11" x14ac:dyDescent="0.25">
      <c r="A40" s="15" t="s">
        <v>47</v>
      </c>
      <c r="B40" s="16" t="s">
        <v>48</v>
      </c>
      <c r="C40" s="17">
        <v>500</v>
      </c>
      <c r="D40" s="18"/>
      <c r="E40" s="19">
        <f t="shared" si="4"/>
        <v>500</v>
      </c>
      <c r="G40" s="20">
        <v>400.52812</v>
      </c>
      <c r="H40" s="60"/>
      <c r="I40" s="19">
        <f t="shared" si="5"/>
        <v>400.52812</v>
      </c>
    </row>
    <row r="41" spans="1:11" x14ac:dyDescent="0.25">
      <c r="A41" s="22" t="s">
        <v>49</v>
      </c>
      <c r="B41" s="23" t="s">
        <v>50</v>
      </c>
      <c r="C41" s="24">
        <v>1150000</v>
      </c>
      <c r="D41" s="25">
        <v>6800</v>
      </c>
      <c r="E41" s="19">
        <f t="shared" si="4"/>
        <v>1156800</v>
      </c>
      <c r="G41" s="26">
        <v>1442287.7518</v>
      </c>
      <c r="H41" s="25">
        <v>14255.736919999999</v>
      </c>
      <c r="I41" s="19">
        <f t="shared" si="5"/>
        <v>1456543.48872</v>
      </c>
    </row>
    <row r="42" spans="1:11" x14ac:dyDescent="0.25">
      <c r="A42" s="15" t="s">
        <v>51</v>
      </c>
      <c r="B42" s="16" t="s">
        <v>52</v>
      </c>
      <c r="C42" s="17"/>
      <c r="D42" s="18"/>
      <c r="E42" s="19">
        <f t="shared" si="4"/>
        <v>0</v>
      </c>
      <c r="G42" s="20">
        <v>534.72717</v>
      </c>
      <c r="H42" s="18">
        <v>165.70071000000002</v>
      </c>
      <c r="I42" s="19">
        <f t="shared" si="5"/>
        <v>700.42787999999996</v>
      </c>
    </row>
    <row r="43" spans="1:11" x14ac:dyDescent="0.25">
      <c r="A43" s="15" t="s">
        <v>53</v>
      </c>
      <c r="B43" s="16" t="s">
        <v>54</v>
      </c>
      <c r="C43" s="17">
        <v>4000</v>
      </c>
      <c r="D43" s="18"/>
      <c r="E43" s="19">
        <f t="shared" si="4"/>
        <v>4000</v>
      </c>
      <c r="G43" s="20">
        <v>3928.3820000000001</v>
      </c>
      <c r="H43" s="60"/>
      <c r="I43" s="19">
        <f t="shared" si="5"/>
        <v>3928.3820000000001</v>
      </c>
    </row>
    <row r="44" spans="1:11" x14ac:dyDescent="0.25">
      <c r="A44" s="15" t="s">
        <v>55</v>
      </c>
      <c r="B44" s="16">
        <v>691</v>
      </c>
      <c r="C44" s="17">
        <v>6370316</v>
      </c>
      <c r="D44" s="18"/>
      <c r="E44" s="19">
        <f t="shared" si="4"/>
        <v>6370316</v>
      </c>
      <c r="G44" s="20">
        <v>6329703.4480400002</v>
      </c>
      <c r="H44" s="60"/>
      <c r="I44" s="19">
        <f t="shared" si="5"/>
        <v>6329703.4480400002</v>
      </c>
    </row>
    <row r="45" spans="1:11" x14ac:dyDescent="0.25">
      <c r="A45" s="15" t="s">
        <v>67</v>
      </c>
      <c r="B45" s="16">
        <v>692</v>
      </c>
      <c r="C45" s="17"/>
      <c r="D45" s="18"/>
      <c r="E45" s="19">
        <f t="shared" si="4"/>
        <v>0</v>
      </c>
      <c r="G45" s="20">
        <v>-1E-3</v>
      </c>
      <c r="H45" s="60"/>
      <c r="I45" s="19">
        <f t="shared" si="5"/>
        <v>-1E-3</v>
      </c>
    </row>
    <row r="46" spans="1:11" x14ac:dyDescent="0.25">
      <c r="A46" s="15" t="s">
        <v>56</v>
      </c>
      <c r="B46" s="16" t="s">
        <v>57</v>
      </c>
      <c r="C46" s="17"/>
      <c r="D46" s="18"/>
      <c r="E46" s="19">
        <f t="shared" si="4"/>
        <v>0</v>
      </c>
      <c r="G46" s="62"/>
      <c r="H46" s="60"/>
      <c r="I46" s="19">
        <f t="shared" si="5"/>
        <v>0</v>
      </c>
    </row>
    <row r="47" spans="1:11" ht="16.5" thickBot="1" x14ac:dyDescent="0.3">
      <c r="A47" s="42" t="s">
        <v>58</v>
      </c>
      <c r="B47" s="43" t="s">
        <v>59</v>
      </c>
      <c r="C47" s="44">
        <v>100000</v>
      </c>
      <c r="D47" s="45">
        <v>18000</v>
      </c>
      <c r="E47" s="46">
        <f t="shared" si="4"/>
        <v>118000</v>
      </c>
      <c r="G47" s="57">
        <v>100400.21895000001</v>
      </c>
      <c r="H47" s="45">
        <v>20999.01555</v>
      </c>
      <c r="I47" s="46">
        <f t="shared" si="5"/>
        <v>121399.23450000001</v>
      </c>
    </row>
    <row r="48" spans="1:11" ht="16.5" thickBot="1" x14ac:dyDescent="0.3">
      <c r="A48" s="33" t="s">
        <v>60</v>
      </c>
      <c r="B48" s="34" t="s">
        <v>61</v>
      </c>
      <c r="C48" s="35">
        <f>SUM(C36:C47)</f>
        <v>9058916</v>
      </c>
      <c r="D48" s="35">
        <f>SUM(D36:D47)</f>
        <v>350800</v>
      </c>
      <c r="E48" s="36">
        <f>SUM(E36:E47)</f>
        <v>9409716</v>
      </c>
      <c r="G48" s="58">
        <f>SUM(G36:G47)</f>
        <v>9368370.4741699994</v>
      </c>
      <c r="H48" s="35">
        <f t="shared" ref="H48:I48" si="6">SUM(H36:H47)</f>
        <v>373256.32728000003</v>
      </c>
      <c r="I48" s="36">
        <f t="shared" si="6"/>
        <v>9741626.8014499992</v>
      </c>
    </row>
    <row r="49" spans="1:9" ht="3.75" customHeight="1" thickBot="1" x14ac:dyDescent="0.3">
      <c r="B49" s="38"/>
      <c r="C49" s="39"/>
      <c r="D49" s="39"/>
      <c r="E49" s="39"/>
      <c r="G49" s="39"/>
      <c r="H49" s="39"/>
      <c r="I49" s="39"/>
    </row>
    <row r="50" spans="1:9" x14ac:dyDescent="0.25">
      <c r="A50" s="47" t="s">
        <v>62</v>
      </c>
      <c r="B50" s="48" t="s">
        <v>61</v>
      </c>
      <c r="C50" s="49">
        <f>C48</f>
        <v>9058916</v>
      </c>
      <c r="D50" s="49">
        <f>D48</f>
        <v>350800</v>
      </c>
      <c r="E50" s="13">
        <f>E48</f>
        <v>9409716</v>
      </c>
      <c r="G50" s="50">
        <f>G48</f>
        <v>9368370.4741699994</v>
      </c>
      <c r="H50" s="49">
        <f t="shared" ref="H50:I50" si="7">H48</f>
        <v>373256.32728000003</v>
      </c>
      <c r="I50" s="13">
        <f t="shared" si="7"/>
        <v>9741626.8014499992</v>
      </c>
    </row>
    <row r="51" spans="1:9" ht="16.5" thickBot="1" x14ac:dyDescent="0.3">
      <c r="A51" s="22" t="s">
        <v>63</v>
      </c>
      <c r="B51" s="23" t="s">
        <v>40</v>
      </c>
      <c r="C51" s="51">
        <f>C33</f>
        <v>9110916</v>
      </c>
      <c r="D51" s="51">
        <f>D33</f>
        <v>298800</v>
      </c>
      <c r="E51" s="52">
        <f>E33</f>
        <v>9409716</v>
      </c>
      <c r="G51" s="53">
        <f>G33</f>
        <v>9358057.662109999</v>
      </c>
      <c r="H51" s="54">
        <f t="shared" ref="H51:I51" si="8">H33</f>
        <v>299640.03893999994</v>
      </c>
      <c r="I51" s="46">
        <f t="shared" si="8"/>
        <v>9657697.7010500003</v>
      </c>
    </row>
    <row r="52" spans="1:9" ht="16.5" thickBot="1" x14ac:dyDescent="0.3">
      <c r="A52" s="33" t="s">
        <v>64</v>
      </c>
      <c r="B52" s="34" t="s">
        <v>65</v>
      </c>
      <c r="C52" s="55">
        <f>C50-C51</f>
        <v>-52000</v>
      </c>
      <c r="D52" s="35">
        <f>D50-D51</f>
        <v>52000</v>
      </c>
      <c r="E52" s="56">
        <f>E50-E51</f>
        <v>0</v>
      </c>
      <c r="G52" s="37">
        <f>G50-G51</f>
        <v>10312.812060000375</v>
      </c>
      <c r="H52" s="35">
        <f t="shared" ref="H52:I52" si="9">H50-H51</f>
        <v>73616.288340000086</v>
      </c>
      <c r="I52" s="36">
        <f t="shared" si="9"/>
        <v>83929.100399998948</v>
      </c>
    </row>
    <row r="53" spans="1:9" ht="3.75" customHeight="1" x14ac:dyDescent="0.25">
      <c r="C53" s="39"/>
      <c r="D53" s="39"/>
      <c r="E53" s="39"/>
      <c r="G53" s="39"/>
      <c r="H53" s="39"/>
      <c r="I53" s="39"/>
    </row>
  </sheetData>
  <mergeCells count="10">
    <mergeCell ref="I5:I6"/>
    <mergeCell ref="C4:E4"/>
    <mergeCell ref="G4:I4"/>
    <mergeCell ref="G5:G6"/>
    <mergeCell ref="H5:H6"/>
    <mergeCell ref="A5:A6"/>
    <mergeCell ref="B5:B6"/>
    <mergeCell ref="C5:C6"/>
    <mergeCell ref="D5:D6"/>
    <mergeCell ref="E5:E6"/>
  </mergeCells>
  <printOptions horizontalCentered="1" verticalCentered="1"/>
  <pageMargins left="0.62992125984251968" right="0.47244094488188981" top="0.23622047244094491" bottom="0.23622047244094491" header="0.15748031496062992" footer="7.874015748031496E-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2016</vt:lpstr>
      <vt:lpstr>'2016'!Oblast_tisku</vt:lpstr>
    </vt:vector>
  </TitlesOfParts>
  <Company>Univerzita Karlova v Praze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Univerzita Karlova v Praze</dc:creator>
  <cp:lastModifiedBy>Univerzita Karlova v Praze</cp:lastModifiedBy>
  <cp:lastPrinted>2017-03-21T11:14:46Z</cp:lastPrinted>
  <dcterms:created xsi:type="dcterms:W3CDTF">2015-09-07T06:43:00Z</dcterms:created>
  <dcterms:modified xsi:type="dcterms:W3CDTF">2017-04-26T07:26:21Z</dcterms:modified>
</cp:coreProperties>
</file>