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995" activeTab="0"/>
  </bookViews>
  <sheets>
    <sheet name="SVV 2017 Konference" sheetId="1" r:id="rId1"/>
  </sheets>
  <definedNames>
    <definedName name="_xlnm.Print_Area" localSheetId="0">'SVV 2017 Konference'!$A$1:$M$68</definedName>
  </definedNames>
  <calcPr fullCalcOnLoad="1"/>
</workbook>
</file>

<file path=xl/comments1.xml><?xml version="1.0" encoding="utf-8"?>
<comments xmlns="http://schemas.openxmlformats.org/spreadsheetml/2006/main">
  <authors>
    <author>RUK</author>
  </authors>
  <commentList>
    <comment ref="C15" authorId="0">
      <text>
        <r>
          <rPr>
            <b/>
            <sz val="8"/>
            <rFont val="Tahoma"/>
            <family val="2"/>
          </rPr>
          <t>mzdové prostředky</t>
        </r>
        <r>
          <rPr>
            <sz val="8"/>
            <rFont val="Tahoma"/>
            <family val="0"/>
          </rPr>
          <t xml:space="preserve">
V této položce jsou zahrnuty mzdové prostředky a ostatní osobní náklady.</t>
        </r>
      </text>
    </comment>
    <comment ref="C16" authorId="0">
      <text>
        <r>
          <rPr>
            <b/>
            <sz val="8"/>
            <rFont val="Tahoma"/>
            <family val="2"/>
          </rPr>
          <t>odvody</t>
        </r>
        <r>
          <rPr>
            <sz val="8"/>
            <rFont val="Tahoma"/>
            <family val="2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rFont val="Tahoma"/>
            <family val="2"/>
          </rPr>
          <t>důležité upozornění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Do této položky již nezahrnujte prostředky na tvorbu sociálního fondu, která bude součástí provozních nákladů.</t>
        </r>
      </text>
    </comment>
    <comment ref="C17" authorId="0">
      <text>
        <r>
          <rPr>
            <b/>
            <sz val="8"/>
            <rFont val="Tahoma"/>
            <family val="2"/>
          </rPr>
          <t xml:space="preserve">stipendia
</t>
        </r>
        <r>
          <rPr>
            <sz val="8"/>
            <rFont val="Tahoma"/>
            <family val="2"/>
          </rPr>
          <t>Tato položka zahrnuje stipendia studentských členů řešitelského týmu.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>provozní náklady</t>
        </r>
        <r>
          <rPr>
            <sz val="8"/>
            <rFont val="Tahoma"/>
            <family val="0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C19" authorId="0">
      <text>
        <r>
          <rPr>
            <b/>
            <sz val="8"/>
            <rFont val="Tahoma"/>
            <family val="0"/>
          </rPr>
          <t>režie</t>
        </r>
        <r>
          <rPr>
            <sz val="8"/>
            <rFont val="Tahoma"/>
            <family val="0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<sst xmlns="http://schemas.openxmlformats.org/spreadsheetml/2006/main" count="60" uniqueCount="45">
  <si>
    <t>akademických pracovníků:</t>
  </si>
  <si>
    <t>magisterských studentů:</t>
  </si>
  <si>
    <t>doktorských studentů:</t>
  </si>
  <si>
    <t>z toho:</t>
  </si>
  <si>
    <t>odvody:</t>
  </si>
  <si>
    <t>stipendia:</t>
  </si>
  <si>
    <t>tis. Kč</t>
  </si>
  <si>
    <t>mzdové prostředky:</t>
  </si>
  <si>
    <t>provozní náklady:</t>
  </si>
  <si>
    <t>režie:</t>
  </si>
  <si>
    <t>Je personální složení řešitelského týmu přiměřené stanoveným cílům?</t>
  </si>
  <si>
    <t>ANO</t>
  </si>
  <si>
    <t>Je možno pro jeho realizaci zajistit potřebné provozní zázemí na fakultě?</t>
  </si>
  <si>
    <t>Hlavní fakulta</t>
  </si>
  <si>
    <t>2. participující fakulta</t>
  </si>
  <si>
    <t>3. participující fakulta</t>
  </si>
  <si>
    <t>4. participující fakulta</t>
  </si>
  <si>
    <t>5. participující fakulta</t>
  </si>
  <si>
    <t>fakulta</t>
  </si>
  <si>
    <t>procenta</t>
  </si>
  <si>
    <t>podíl</t>
  </si>
  <si>
    <t>datum</t>
  </si>
  <si>
    <t>podpis</t>
  </si>
  <si>
    <t>Je návrh v souladu s dlouhodobými záměry fakulty?</t>
  </si>
  <si>
    <t>↑
Vyberte,
prosím,
zkratku
fakulty!</t>
  </si>
  <si>
    <t>fakulta nebo součást univerzity:</t>
  </si>
  <si>
    <t>ROZPIS PODÍLU JEDNOTLIVÝCH FAKULT (pouze v případě vícefakultní vědecké konference)</t>
  </si>
  <si>
    <t>POŽADOVANÉ FINANČNÍ PROSTŘEDKY</t>
  </si>
  <si>
    <t>Celkový počet členů řešitelského týmu:</t>
  </si>
  <si>
    <t>PŘEDPOKLÁDANÝ POČET AKTIVNÍCH ÚČASTNÍKŮ</t>
  </si>
  <si>
    <t>Požadované fin. prostředky celkem:</t>
  </si>
  <si>
    <t>STRUČNÁ CHARATERISTIKA KONFERENCE</t>
  </si>
  <si>
    <t>termín konání:</t>
  </si>
  <si>
    <t>místo konání:</t>
  </si>
  <si>
    <t>cílová skupina:</t>
  </si>
  <si>
    <t>účel konference:</t>
  </si>
  <si>
    <t>organizátor konference:</t>
  </si>
  <si>
    <t>ROZPOČTOVÉ, SOUHRNNÉ A HODNOTÍCÍ INFORMACE</t>
  </si>
  <si>
    <t>název Studentské vědecké konference:</t>
  </si>
  <si>
    <t>HODNOCENÍ NÁVRHU DĚKANEM FAKULTY</t>
  </si>
  <si>
    <t>Orientační výše prostředků</t>
  </si>
  <si>
    <t>2. rok</t>
  </si>
  <si>
    <t>3. rok</t>
  </si>
  <si>
    <t>na další roky realizace konference</t>
  </si>
  <si>
    <t>UNIVERZITA KARLOVA - SVV 2017 - NÁVRH ŘEŠITELE - STUDENTSKÁ VĚDECKÁ KONFERENCE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</si>
</sst>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"/>
      <color indexed="26"/>
      <name val="Arial"/>
      <family val="0"/>
    </font>
    <font>
      <b/>
      <sz val="8"/>
      <name val="Tahoma"/>
      <family val="2"/>
    </font>
    <font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/>
      <protection locked="0"/>
    </xf>
    <xf numFmtId="9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 horizontal="center"/>
      <protection/>
    </xf>
    <xf numFmtId="3" fontId="0" fillId="35" borderId="10" xfId="0" applyNumberFormat="1" applyFill="1" applyBorder="1" applyAlignment="1" applyProtection="1">
      <alignment/>
      <protection/>
    </xf>
    <xf numFmtId="9" fontId="0" fillId="34" borderId="0" xfId="0" applyNumberFormat="1" applyFill="1" applyBorder="1" applyAlignment="1" applyProtection="1">
      <alignment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3" fontId="0" fillId="33" borderId="19" xfId="0" applyNumberFormat="1" applyFill="1" applyBorder="1" applyAlignment="1" applyProtection="1">
      <alignment horizontal="left"/>
      <protection locked="0"/>
    </xf>
    <xf numFmtId="3" fontId="0" fillId="33" borderId="20" xfId="0" applyNumberFormat="1" applyFill="1" applyBorder="1" applyAlignment="1" applyProtection="1">
      <alignment horizontal="left"/>
      <protection locked="0"/>
    </xf>
    <xf numFmtId="3" fontId="0" fillId="33" borderId="21" xfId="0" applyNumberForma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34" borderId="19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 horizontal="left" vertical="center"/>
      <protection/>
    </xf>
    <xf numFmtId="0" fontId="0" fillId="35" borderId="20" xfId="0" applyFill="1" applyBorder="1" applyAlignment="1" applyProtection="1">
      <alignment horizontal="left" vertical="center"/>
      <protection/>
    </xf>
    <xf numFmtId="0" fontId="0" fillId="35" borderId="21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15" xfId="0" applyFill="1" applyBorder="1" applyAlignment="1" applyProtection="1">
      <alignment horizontal="right" vertical="center"/>
      <protection/>
    </xf>
    <xf numFmtId="164" fontId="0" fillId="33" borderId="19" xfId="0" applyNumberFormat="1" applyFill="1" applyBorder="1" applyAlignment="1" applyProtection="1">
      <alignment horizontal="left"/>
      <protection locked="0"/>
    </xf>
    <xf numFmtId="164" fontId="0" fillId="33" borderId="20" xfId="0" applyNumberFormat="1" applyFill="1" applyBorder="1" applyAlignment="1" applyProtection="1">
      <alignment horizontal="left"/>
      <protection locked="0"/>
    </xf>
    <xf numFmtId="164" fontId="0" fillId="33" borderId="21" xfId="0" applyNumberForma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right" vertical="top"/>
      <protection/>
    </xf>
    <xf numFmtId="0" fontId="0" fillId="34" borderId="15" xfId="0" applyFill="1" applyBorder="1" applyAlignment="1" applyProtection="1">
      <alignment horizontal="right" vertical="top"/>
      <protection/>
    </xf>
    <xf numFmtId="0" fontId="0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left" vertical="top" wrapText="1"/>
      <protection locked="0"/>
    </xf>
    <xf numFmtId="0" fontId="0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33" borderId="13" xfId="0" applyNumberFormat="1" applyFont="1" applyFill="1" applyBorder="1" applyAlignment="1" applyProtection="1">
      <alignment horizontal="left" vertical="top" wrapText="1"/>
      <protection locked="0"/>
    </xf>
    <xf numFmtId="0" fontId="0" fillId="33" borderId="14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33" borderId="15" xfId="0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right" vertical="center" wrapText="1"/>
      <protection/>
    </xf>
    <xf numFmtId="0" fontId="0" fillId="34" borderId="15" xfId="0" applyFill="1" applyBorder="1" applyAlignment="1" applyProtection="1">
      <alignment horizontal="right" vertical="center" wrapText="1"/>
      <protection/>
    </xf>
    <xf numFmtId="0" fontId="5" fillId="34" borderId="12" xfId="0" applyFont="1" applyFill="1" applyBorder="1" applyAlignment="1" applyProtection="1">
      <alignment horizontal="center" vertical="top" wrapText="1"/>
      <protection/>
    </xf>
    <xf numFmtId="0" fontId="5" fillId="34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auto="1"/>
      </font>
      <fill>
        <patternFill>
          <bgColor indexed="26"/>
        </patternFill>
      </fill>
      <border>
        <left/>
        <right/>
        <top/>
        <bottom/>
      </border>
    </dxf>
    <dxf>
      <font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28575</xdr:rowOff>
    </xdr:from>
    <xdr:to>
      <xdr:col>13</xdr:col>
      <xdr:colOff>0</xdr:colOff>
      <xdr:row>67</xdr:row>
      <xdr:rowOff>47625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810375" y="2019300"/>
          <a:ext cx="0" cy="864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0</xdr:colOff>
      <xdr:row>13</xdr:row>
      <xdr:rowOff>28575</xdr:rowOff>
    </xdr:from>
    <xdr:to>
      <xdr:col>13</xdr:col>
      <xdr:colOff>0</xdr:colOff>
      <xdr:row>67</xdr:row>
      <xdr:rowOff>47625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6810375" y="2019300"/>
          <a:ext cx="0" cy="864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8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0.71875" style="9" customWidth="1"/>
    <col min="2" max="3" width="9.140625" style="9" customWidth="1"/>
    <col min="4" max="4" width="13.421875" style="9" customWidth="1"/>
    <col min="5" max="9" width="9.140625" style="9" customWidth="1"/>
    <col min="10" max="10" width="13.421875" style="9" customWidth="1"/>
    <col min="11" max="11" width="0.71875" style="9" customWidth="1"/>
    <col min="12" max="12" width="9.140625" style="9" customWidth="1"/>
    <col min="13" max="13" width="0.71875" style="9" customWidth="1"/>
    <col min="14" max="16384" width="9.140625" style="9" customWidth="1"/>
  </cols>
  <sheetData>
    <row r="1" spans="1:13" ht="3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12.75">
      <c r="A2" s="10"/>
      <c r="B2" s="49" t="s">
        <v>44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11"/>
    </row>
    <row r="3" spans="1:13" ht="12.75">
      <c r="A3" s="10"/>
      <c r="B3" s="74" t="s">
        <v>25</v>
      </c>
      <c r="C3" s="74"/>
      <c r="D3" s="75"/>
      <c r="E3" s="62">
        <f>IF(L3="","",IF(K3&lt;&gt;0,K3,IF(K4&lt;&gt;0,K4,K5)))</f>
      </c>
      <c r="F3" s="63"/>
      <c r="G3" s="63"/>
      <c r="H3" s="63"/>
      <c r="I3" s="63"/>
      <c r="J3" s="64"/>
      <c r="K3" s="34">
        <f>IF(L3="KTF","Katolická teologická fakulta",IF(L3="ETF","Evangelická teologická fakulta",IF(L3="HTF","Husitská teologická fakulta",IF(L3="PF","Právnická fakulta",IF(L3="LF1","1. lékařská fakulta",IF(L3="LF2","2. lékařská fakulta",IF(L3="LF3","3. lékařská fakulta",0)))))))</f>
        <v>0</v>
      </c>
      <c r="L3" s="1"/>
      <c r="M3" s="11"/>
    </row>
    <row r="4" spans="1:13" ht="12.75" customHeight="1">
      <c r="A4" s="10"/>
      <c r="B4" s="89" t="s">
        <v>38</v>
      </c>
      <c r="C4" s="89"/>
      <c r="D4" s="90"/>
      <c r="E4" s="50"/>
      <c r="F4" s="51"/>
      <c r="G4" s="51"/>
      <c r="H4" s="51"/>
      <c r="I4" s="51"/>
      <c r="J4" s="52"/>
      <c r="K4" s="34">
        <f>IF(L3="LFP","Lékařská fakulta v Plzni",IF(L3="LFHK","Lékařská fakulta v Hradci Králové",IF(L3="FaF","Farmaceutická fakulta v Hradci Králové",IF(L3="FF","Filozofická fakulta",IF(L3="PřF","Přírodovědecká fakulta",IF(L3="MFF","Matematicko-fyzikální fakulta",IF(L3="PedF","Pedagogická fakulta",0)))))))</f>
        <v>0</v>
      </c>
      <c r="L4" s="91" t="s">
        <v>24</v>
      </c>
      <c r="M4" s="11"/>
    </row>
    <row r="5" spans="1:13" ht="12.75" customHeight="1">
      <c r="A5" s="10"/>
      <c r="B5" s="89"/>
      <c r="C5" s="89"/>
      <c r="D5" s="90"/>
      <c r="E5" s="53"/>
      <c r="F5" s="54"/>
      <c r="G5" s="54"/>
      <c r="H5" s="54"/>
      <c r="I5" s="54"/>
      <c r="J5" s="55"/>
      <c r="K5" s="34">
        <f>IF(L3="FSV","Fakulta sociálních věd",IF(L3="FTVS","Fakulta tělesné výchovy a sportu",IF(L3="FHS","Fakulta humanitních studií",IF(L3="CERGE","CERGE",0))))</f>
        <v>0</v>
      </c>
      <c r="L5" s="92"/>
      <c r="M5" s="11"/>
    </row>
    <row r="6" spans="1:13" ht="12.75">
      <c r="A6" s="10"/>
      <c r="B6" s="89"/>
      <c r="C6" s="89"/>
      <c r="D6" s="90"/>
      <c r="E6" s="53"/>
      <c r="F6" s="54"/>
      <c r="G6" s="54"/>
      <c r="H6" s="54"/>
      <c r="I6" s="54"/>
      <c r="J6" s="55"/>
      <c r="K6" s="34">
        <f>IF(L3="KTF","ThLic. Prokop Brož, Th.D., děkan",IF(L3="ETF","Doc. Jiří Mrázek, Th.D., děkan",IF(L3="HTF","Doc. ThDr. Kamila Veverková, Th.D., děkanka",IF(L3="PF","Prof. JUDr. Jan Kuklík, DrSc., děkan",IF(L3="LF1","Prof. MUDr. Aleksi Šedo, DrSc., děkan",IF(L3="LF2","Prof. MUDr. Vladimír Komárek, CSc., děkan",IF(L3="LF3","Prof. MUDr. Michal Anděl, CSc., děkan",0)))))))</f>
        <v>0</v>
      </c>
      <c r="L6" s="92"/>
      <c r="M6" s="11"/>
    </row>
    <row r="7" spans="1:13" ht="12.75">
      <c r="A7" s="10"/>
      <c r="B7" s="68" t="s">
        <v>36</v>
      </c>
      <c r="C7" s="68"/>
      <c r="D7" s="69"/>
      <c r="E7" s="65"/>
      <c r="F7" s="66"/>
      <c r="G7" s="66"/>
      <c r="H7" s="66"/>
      <c r="I7" s="66"/>
      <c r="J7" s="67"/>
      <c r="K7" s="34">
        <f>IF(L3="LFP","Prof. MUDr. Boris Kreuzberg, CSc., děkan",IF(L3="LFHK","Prof. MUDr. RNDr. Miroslav Červinka, CSc., děkan",IF(L3="FaF","Doc. PharmDr. Tomáš Šimůnek, Ph.D., děkan",IF(L3="FF","Doc. Mirjam Friedová, Ph.D., děkanka",IF(L3="PřF","Prof. RNDr. Jiří Zima, CSc., děkan",IF(L3="MFF","Prof. RNDr. Jan Kratochvíl, CSc., děkan",IF(L3="PedF","Prof. PaedDr. Michal Nedělka, Dr., děkan",0)))))))</f>
        <v>0</v>
      </c>
      <c r="L7" s="92"/>
      <c r="M7" s="11"/>
    </row>
    <row r="8" spans="1:13" ht="12.75">
      <c r="A8" s="10"/>
      <c r="B8" s="12"/>
      <c r="C8" s="12"/>
      <c r="D8" s="12"/>
      <c r="E8" s="12"/>
      <c r="F8" s="12"/>
      <c r="G8" s="12"/>
      <c r="H8" s="12"/>
      <c r="I8" s="12"/>
      <c r="J8" s="12"/>
      <c r="K8" s="34">
        <f>IF(L3="FSV","PhDr. Jakub Končelík, Ph.D., děkan",IF(L3="FTVS","Doc. MUDr. Eva Kohlíková, CSc., děkanka",IF(L3="FHS","Mgr. Ing. arch. Marie Pětová, Ph.D., děkanka",IF(L3="CERGE","PhDr. Jakub Končelík, Ph.D., děkan FSV",0))))</f>
        <v>0</v>
      </c>
      <c r="L8" s="92"/>
      <c r="M8" s="11"/>
    </row>
    <row r="9" spans="1:227" s="13" customFormat="1" ht="12.75">
      <c r="A9" s="10"/>
      <c r="B9" s="77" t="s">
        <v>37</v>
      </c>
      <c r="C9" s="78"/>
      <c r="D9" s="78"/>
      <c r="E9" s="78"/>
      <c r="F9" s="78"/>
      <c r="G9" s="78"/>
      <c r="H9" s="78"/>
      <c r="I9" s="78"/>
      <c r="J9" s="78"/>
      <c r="K9" s="78"/>
      <c r="L9" s="79"/>
      <c r="M9" s="11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</row>
    <row r="10" spans="1:227" s="13" customFormat="1" ht="12.75">
      <c r="A10" s="10"/>
      <c r="B10" s="14"/>
      <c r="C10" s="14"/>
      <c r="D10" s="14"/>
      <c r="E10" s="14"/>
      <c r="F10" s="14"/>
      <c r="G10" s="16"/>
      <c r="H10" s="14"/>
      <c r="I10" s="14"/>
      <c r="J10" s="14"/>
      <c r="K10" s="14"/>
      <c r="L10" s="14"/>
      <c r="M10" s="11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</row>
    <row r="11" spans="1:13" ht="12.75">
      <c r="A11" s="10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1"/>
    </row>
    <row r="12" spans="1:13" ht="12.75">
      <c r="A12" s="10"/>
      <c r="B12" s="80" t="s">
        <v>27</v>
      </c>
      <c r="C12" s="81"/>
      <c r="D12" s="81"/>
      <c r="E12" s="81"/>
      <c r="F12" s="82"/>
      <c r="G12" s="80" t="s">
        <v>29</v>
      </c>
      <c r="H12" s="81"/>
      <c r="I12" s="81"/>
      <c r="J12" s="81"/>
      <c r="K12" s="81"/>
      <c r="L12" s="82"/>
      <c r="M12" s="11"/>
    </row>
    <row r="13" spans="1:13" ht="12.7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1"/>
    </row>
    <row r="14" spans="1:13" ht="12.75">
      <c r="A14" s="10"/>
      <c r="B14" s="14" t="s">
        <v>30</v>
      </c>
      <c r="C14" s="14"/>
      <c r="D14" s="14"/>
      <c r="E14" s="15">
        <f>SUM(E15:E19)</f>
        <v>0</v>
      </c>
      <c r="F14" s="16" t="s">
        <v>6</v>
      </c>
      <c r="G14" s="33"/>
      <c r="H14" s="14"/>
      <c r="I14" s="14"/>
      <c r="J14" s="32" t="s">
        <v>28</v>
      </c>
      <c r="K14" s="14"/>
      <c r="L14" s="22">
        <f>SUM(L15:L17)</f>
        <v>0</v>
      </c>
      <c r="M14" s="11"/>
    </row>
    <row r="15" spans="1:13" ht="12.75">
      <c r="A15" s="10"/>
      <c r="B15" s="14" t="s">
        <v>3</v>
      </c>
      <c r="C15" s="14" t="s">
        <v>7</v>
      </c>
      <c r="D15" s="14"/>
      <c r="E15" s="2"/>
      <c r="F15" s="16" t="s">
        <v>6</v>
      </c>
      <c r="G15" s="33"/>
      <c r="H15" s="14" t="s">
        <v>3</v>
      </c>
      <c r="I15" s="14"/>
      <c r="J15" s="32" t="s">
        <v>0</v>
      </c>
      <c r="K15" s="14"/>
      <c r="L15" s="3"/>
      <c r="M15" s="11"/>
    </row>
    <row r="16" spans="1:13" ht="12.75">
      <c r="A16" s="10"/>
      <c r="B16" s="14"/>
      <c r="C16" s="14" t="s">
        <v>4</v>
      </c>
      <c r="D16" s="14"/>
      <c r="E16" s="2"/>
      <c r="F16" s="16" t="s">
        <v>6</v>
      </c>
      <c r="G16" s="14"/>
      <c r="H16" s="33"/>
      <c r="I16" s="14"/>
      <c r="J16" s="32" t="s">
        <v>2</v>
      </c>
      <c r="K16" s="14"/>
      <c r="L16" s="3"/>
      <c r="M16" s="11"/>
    </row>
    <row r="17" spans="1:13" ht="12.75">
      <c r="A17" s="10"/>
      <c r="B17" s="14"/>
      <c r="C17" s="14" t="s">
        <v>5</v>
      </c>
      <c r="D17" s="14"/>
      <c r="E17" s="2"/>
      <c r="F17" s="16" t="s">
        <v>6</v>
      </c>
      <c r="G17" s="14"/>
      <c r="H17" s="33"/>
      <c r="I17" s="14"/>
      <c r="J17" s="32" t="s">
        <v>1</v>
      </c>
      <c r="K17" s="14"/>
      <c r="L17" s="3"/>
      <c r="M17" s="11"/>
    </row>
    <row r="18" spans="1:13" ht="12.75">
      <c r="A18" s="10"/>
      <c r="B18" s="14"/>
      <c r="C18" s="14" t="s">
        <v>8</v>
      </c>
      <c r="D18" s="14"/>
      <c r="E18" s="2"/>
      <c r="F18" s="16" t="s">
        <v>6</v>
      </c>
      <c r="G18" s="17"/>
      <c r="H18" s="14"/>
      <c r="I18" s="14"/>
      <c r="J18" s="14"/>
      <c r="K18" s="14"/>
      <c r="L18" s="14"/>
      <c r="M18" s="11"/>
    </row>
    <row r="19" spans="1:13" ht="12.75">
      <c r="A19" s="10"/>
      <c r="B19" s="14"/>
      <c r="C19" s="14" t="s">
        <v>9</v>
      </c>
      <c r="D19" s="14"/>
      <c r="E19" s="2"/>
      <c r="F19" s="16" t="s">
        <v>6</v>
      </c>
      <c r="G19" s="17"/>
      <c r="H19" s="18"/>
      <c r="I19" s="14"/>
      <c r="J19" s="14"/>
      <c r="K19" s="19"/>
      <c r="L19" s="14"/>
      <c r="M19" s="11"/>
    </row>
    <row r="20" spans="1:13" ht="12.75">
      <c r="A20" s="10"/>
      <c r="B20" s="14"/>
      <c r="C20" s="14"/>
      <c r="D20" s="14"/>
      <c r="E20" s="23">
        <f>IF(E19&gt;SUM(E15:E18)/100*25,"Návrh nerespektuje maximální výši režie.","")</f>
      </c>
      <c r="F20" s="16"/>
      <c r="G20" s="17"/>
      <c r="H20" s="14"/>
      <c r="I20" s="14"/>
      <c r="J20" s="14"/>
      <c r="K20" s="14"/>
      <c r="L20" s="23">
        <f>IF(AND(L14&gt;0,L16&lt;3),"Počet doktorandů v řešitelském týmu je příliš nízký.","")</f>
      </c>
      <c r="M20" s="11"/>
    </row>
    <row r="21" spans="1:13" ht="12.75">
      <c r="A21" s="10"/>
      <c r="B21" s="35" t="s">
        <v>40</v>
      </c>
      <c r="C21" s="36"/>
      <c r="D21" s="37"/>
      <c r="E21" s="41" t="s">
        <v>41</v>
      </c>
      <c r="F21" s="2"/>
      <c r="G21" s="16" t="s">
        <v>6</v>
      </c>
      <c r="H21" s="14"/>
      <c r="I21" s="14"/>
      <c r="J21" s="14"/>
      <c r="K21" s="14"/>
      <c r="L21" s="23"/>
      <c r="M21" s="11"/>
    </row>
    <row r="22" spans="1:13" ht="12.75">
      <c r="A22" s="10"/>
      <c r="B22" s="38" t="s">
        <v>43</v>
      </c>
      <c r="C22" s="39"/>
      <c r="D22" s="40"/>
      <c r="E22" s="41" t="s">
        <v>42</v>
      </c>
      <c r="F22" s="2"/>
      <c r="G22" s="16" t="s">
        <v>6</v>
      </c>
      <c r="H22" s="14"/>
      <c r="I22" s="14"/>
      <c r="J22" s="14"/>
      <c r="K22" s="14"/>
      <c r="L22" s="23"/>
      <c r="M22" s="11"/>
    </row>
    <row r="23" spans="1:13" ht="12.75">
      <c r="A23" s="10"/>
      <c r="B23" s="14"/>
      <c r="C23" s="14"/>
      <c r="D23" s="14"/>
      <c r="E23" s="23">
        <f>IF(E14=0,"",(IF(E14&gt;1000,"Požadované prostředky jsou příliš vysoké.","")))</f>
      </c>
      <c r="F23" s="16"/>
      <c r="G23" s="17"/>
      <c r="H23" s="14"/>
      <c r="I23" s="14"/>
      <c r="J23" s="14"/>
      <c r="K23" s="14"/>
      <c r="L23" s="23">
        <f>IF(AND(L14&gt;0,L15&gt;L17+L16),"Počet studentů v řešitelském týmu je příliš nízký.","")</f>
      </c>
      <c r="M23" s="11"/>
    </row>
    <row r="24" spans="1:13" ht="12.75">
      <c r="A24" s="10"/>
      <c r="B24" s="80" t="s">
        <v>31</v>
      </c>
      <c r="C24" s="81"/>
      <c r="D24" s="81"/>
      <c r="E24" s="81"/>
      <c r="F24" s="81"/>
      <c r="G24" s="81"/>
      <c r="H24" s="81"/>
      <c r="I24" s="81"/>
      <c r="J24" s="81"/>
      <c r="K24" s="81"/>
      <c r="L24" s="82"/>
      <c r="M24" s="11"/>
    </row>
    <row r="25" spans="1:13" ht="12.75">
      <c r="A25" s="10"/>
      <c r="B25" s="14"/>
      <c r="C25" s="14"/>
      <c r="D25" s="14"/>
      <c r="E25" s="20"/>
      <c r="F25" s="21"/>
      <c r="G25" s="16"/>
      <c r="H25" s="20"/>
      <c r="I25" s="21"/>
      <c r="J25" s="14"/>
      <c r="K25" s="14"/>
      <c r="L25" s="14"/>
      <c r="M25" s="11"/>
    </row>
    <row r="26" spans="1:13" ht="12.75">
      <c r="A26" s="10"/>
      <c r="B26" s="14" t="s">
        <v>32</v>
      </c>
      <c r="C26" s="14"/>
      <c r="D26" s="14"/>
      <c r="E26" s="70"/>
      <c r="F26" s="71"/>
      <c r="G26" s="71"/>
      <c r="H26" s="71"/>
      <c r="I26" s="71"/>
      <c r="J26" s="72"/>
      <c r="K26" s="14"/>
      <c r="L26" s="14"/>
      <c r="M26" s="11"/>
    </row>
    <row r="27" spans="1:13" ht="12.75">
      <c r="A27" s="10"/>
      <c r="B27" s="14" t="s">
        <v>33</v>
      </c>
      <c r="C27" s="14"/>
      <c r="D27" s="14"/>
      <c r="E27" s="46"/>
      <c r="F27" s="47"/>
      <c r="G27" s="47"/>
      <c r="H27" s="47"/>
      <c r="I27" s="47"/>
      <c r="J27" s="48"/>
      <c r="K27" s="14"/>
      <c r="L27" s="14"/>
      <c r="M27" s="11"/>
    </row>
    <row r="28" spans="1:13" ht="12.75">
      <c r="A28" s="10"/>
      <c r="B28" s="14" t="s">
        <v>34</v>
      </c>
      <c r="C28" s="14"/>
      <c r="D28" s="14"/>
      <c r="E28" s="83"/>
      <c r="F28" s="84"/>
      <c r="G28" s="84"/>
      <c r="H28" s="84"/>
      <c r="I28" s="84"/>
      <c r="J28" s="85"/>
      <c r="K28" s="14"/>
      <c r="L28" s="14"/>
      <c r="M28" s="11"/>
    </row>
    <row r="29" spans="1:13" ht="12.75">
      <c r="A29" s="10"/>
      <c r="B29" s="14"/>
      <c r="C29" s="14"/>
      <c r="D29" s="14"/>
      <c r="E29" s="86"/>
      <c r="F29" s="87"/>
      <c r="G29" s="87"/>
      <c r="H29" s="87"/>
      <c r="I29" s="87"/>
      <c r="J29" s="88"/>
      <c r="K29" s="14"/>
      <c r="L29" s="14"/>
      <c r="M29" s="11"/>
    </row>
    <row r="30" spans="1:13" ht="12.75">
      <c r="A30" s="10"/>
      <c r="B30" s="14" t="s">
        <v>35</v>
      </c>
      <c r="C30" s="14"/>
      <c r="D30" s="14"/>
      <c r="E30" s="76"/>
      <c r="F30" s="76"/>
      <c r="G30" s="76"/>
      <c r="H30" s="76"/>
      <c r="I30" s="76"/>
      <c r="J30" s="76"/>
      <c r="K30" s="14"/>
      <c r="L30" s="14"/>
      <c r="M30" s="11"/>
    </row>
    <row r="31" spans="1:13" ht="12.75">
      <c r="A31" s="10"/>
      <c r="B31" s="14"/>
      <c r="C31" s="14"/>
      <c r="D31" s="14"/>
      <c r="E31" s="76"/>
      <c r="F31" s="76"/>
      <c r="G31" s="76"/>
      <c r="H31" s="76"/>
      <c r="I31" s="76"/>
      <c r="J31" s="76"/>
      <c r="K31" s="14"/>
      <c r="L31" s="14"/>
      <c r="M31" s="11"/>
    </row>
    <row r="32" spans="1:13" ht="12.75">
      <c r="A32" s="10"/>
      <c r="B32" s="14"/>
      <c r="C32" s="14"/>
      <c r="D32" s="14"/>
      <c r="E32" s="76"/>
      <c r="F32" s="76"/>
      <c r="G32" s="76"/>
      <c r="H32" s="76"/>
      <c r="I32" s="76"/>
      <c r="J32" s="76"/>
      <c r="K32" s="14"/>
      <c r="L32" s="14"/>
      <c r="M32" s="11"/>
    </row>
    <row r="33" spans="1:13" ht="12.75">
      <c r="A33" s="10"/>
      <c r="B33" s="24"/>
      <c r="C33" s="14"/>
      <c r="D33" s="14"/>
      <c r="E33" s="76"/>
      <c r="F33" s="76"/>
      <c r="G33" s="76"/>
      <c r="H33" s="76"/>
      <c r="I33" s="76"/>
      <c r="J33" s="76"/>
      <c r="K33" s="14"/>
      <c r="L33" s="14"/>
      <c r="M33" s="11"/>
    </row>
    <row r="34" spans="1:13" ht="12.75">
      <c r="A34" s="10"/>
      <c r="B34" s="24"/>
      <c r="C34" s="14"/>
      <c r="D34" s="14"/>
      <c r="E34" s="76"/>
      <c r="F34" s="76"/>
      <c r="G34" s="76"/>
      <c r="H34" s="76"/>
      <c r="I34" s="76"/>
      <c r="J34" s="76"/>
      <c r="K34" s="14"/>
      <c r="L34" s="14"/>
      <c r="M34" s="11"/>
    </row>
    <row r="35" spans="1:13" ht="12.75">
      <c r="A35" s="10"/>
      <c r="B35" s="24"/>
      <c r="C35" s="14"/>
      <c r="D35" s="14"/>
      <c r="E35" s="76"/>
      <c r="F35" s="76"/>
      <c r="G35" s="76"/>
      <c r="H35" s="76"/>
      <c r="I35" s="76"/>
      <c r="J35" s="76"/>
      <c r="K35" s="14"/>
      <c r="L35" s="14"/>
      <c r="M35" s="11"/>
    </row>
    <row r="36" spans="1:13" ht="3.75" customHeight="1">
      <c r="A36" s="10"/>
      <c r="B36" s="24"/>
      <c r="C36" s="14"/>
      <c r="D36" s="14"/>
      <c r="E36" s="14"/>
      <c r="F36" s="14"/>
      <c r="G36" s="23"/>
      <c r="H36" s="25"/>
      <c r="I36" s="14"/>
      <c r="J36" s="14"/>
      <c r="K36" s="14"/>
      <c r="L36" s="14"/>
      <c r="M36" s="11"/>
    </row>
    <row r="37" spans="1:13" ht="12.75">
      <c r="A37" s="10"/>
      <c r="B37" s="59" t="s">
        <v>26</v>
      </c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11"/>
    </row>
    <row r="38" spans="1:13" ht="12.75">
      <c r="A38" s="10"/>
      <c r="B38" s="14"/>
      <c r="C38" s="14"/>
      <c r="D38" s="14"/>
      <c r="E38" s="16" t="s">
        <v>18</v>
      </c>
      <c r="F38" s="16" t="s">
        <v>19</v>
      </c>
      <c r="G38" s="16" t="s">
        <v>20</v>
      </c>
      <c r="H38" s="14"/>
      <c r="I38" s="14"/>
      <c r="J38" s="14"/>
      <c r="K38" s="14"/>
      <c r="L38" s="14"/>
      <c r="M38" s="11"/>
    </row>
    <row r="39" spans="1:13" ht="12.75" customHeight="1">
      <c r="A39" s="10"/>
      <c r="B39" s="14" t="s">
        <v>13</v>
      </c>
      <c r="C39" s="16"/>
      <c r="D39" s="14"/>
      <c r="E39" s="26">
        <f>L3</f>
        <v>0</v>
      </c>
      <c r="F39" s="4">
        <v>1</v>
      </c>
      <c r="G39" s="27">
        <f>F39*E14</f>
        <v>0</v>
      </c>
      <c r="H39" s="16" t="s">
        <v>6</v>
      </c>
      <c r="I39" s="73">
        <f>IF(SUM(F39:F43)&lt;&gt;100%,"← Součet podílů jednotlivých fakult neodpovídá 100%.","")</f>
      </c>
      <c r="J39" s="73"/>
      <c r="K39" s="73"/>
      <c r="L39" s="73"/>
      <c r="M39" s="11"/>
    </row>
    <row r="40" spans="1:13" ht="12.75" customHeight="1">
      <c r="A40" s="10"/>
      <c r="B40" s="14" t="s">
        <v>14</v>
      </c>
      <c r="C40" s="14"/>
      <c r="D40" s="14"/>
      <c r="E40" s="1"/>
      <c r="F40" s="4"/>
      <c r="G40" s="27">
        <f>F40*E14</f>
        <v>0</v>
      </c>
      <c r="H40" s="16" t="s">
        <v>6</v>
      </c>
      <c r="I40" s="73"/>
      <c r="J40" s="73"/>
      <c r="K40" s="73"/>
      <c r="L40" s="73"/>
      <c r="M40" s="11"/>
    </row>
    <row r="41" spans="1:13" ht="12.75">
      <c r="A41" s="10"/>
      <c r="B41" s="14" t="s">
        <v>15</v>
      </c>
      <c r="C41" s="14"/>
      <c r="D41" s="14"/>
      <c r="E41" s="1"/>
      <c r="F41" s="4"/>
      <c r="G41" s="27">
        <f>F41*E14</f>
        <v>0</v>
      </c>
      <c r="H41" s="16" t="s">
        <v>6</v>
      </c>
      <c r="I41" s="73"/>
      <c r="J41" s="73"/>
      <c r="K41" s="73"/>
      <c r="L41" s="73"/>
      <c r="M41" s="11"/>
    </row>
    <row r="42" spans="1:13" ht="12.75">
      <c r="A42" s="10"/>
      <c r="B42" s="14" t="s">
        <v>16</v>
      </c>
      <c r="C42" s="14"/>
      <c r="D42" s="14"/>
      <c r="E42" s="1"/>
      <c r="F42" s="4"/>
      <c r="G42" s="27">
        <f>F42*E14</f>
        <v>0</v>
      </c>
      <c r="H42" s="16" t="s">
        <v>6</v>
      </c>
      <c r="I42" s="73"/>
      <c r="J42" s="73"/>
      <c r="K42" s="73"/>
      <c r="L42" s="73"/>
      <c r="M42" s="11"/>
    </row>
    <row r="43" spans="1:13" ht="12.75">
      <c r="A43" s="10"/>
      <c r="B43" s="14" t="s">
        <v>17</v>
      </c>
      <c r="C43" s="14"/>
      <c r="D43" s="14"/>
      <c r="E43" s="1"/>
      <c r="F43" s="4"/>
      <c r="G43" s="27">
        <f>F43*E14</f>
        <v>0</v>
      </c>
      <c r="H43" s="16" t="s">
        <v>6</v>
      </c>
      <c r="I43" s="73"/>
      <c r="J43" s="73"/>
      <c r="K43" s="73"/>
      <c r="L43" s="73"/>
      <c r="M43" s="11"/>
    </row>
    <row r="44" spans="1:13" ht="12.75">
      <c r="A44" s="10"/>
      <c r="B44" s="14"/>
      <c r="C44" s="14"/>
      <c r="D44" s="14"/>
      <c r="E44" s="14"/>
      <c r="F44" s="28"/>
      <c r="G44" s="14"/>
      <c r="H44" s="14"/>
      <c r="I44" s="14"/>
      <c r="J44" s="14"/>
      <c r="K44" s="14"/>
      <c r="L44" s="14"/>
      <c r="M44" s="11"/>
    </row>
    <row r="45" spans="1:13" ht="12.75">
      <c r="A45" s="10"/>
      <c r="B45" s="59" t="s">
        <v>39</v>
      </c>
      <c r="C45" s="60"/>
      <c r="D45" s="60"/>
      <c r="E45" s="60"/>
      <c r="F45" s="60"/>
      <c r="G45" s="60"/>
      <c r="H45" s="60"/>
      <c r="I45" s="60"/>
      <c r="J45" s="60"/>
      <c r="K45" s="60"/>
      <c r="L45" s="61"/>
      <c r="M45" s="11"/>
    </row>
    <row r="46" spans="1:13" ht="12.75">
      <c r="A46" s="10"/>
      <c r="B46" s="2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1"/>
    </row>
    <row r="47" spans="1:13" ht="12.75">
      <c r="A47" s="10"/>
      <c r="B47" s="14" t="s">
        <v>23</v>
      </c>
      <c r="C47" s="14"/>
      <c r="D47" s="14"/>
      <c r="E47" s="14"/>
      <c r="F47" s="14"/>
      <c r="G47" s="14"/>
      <c r="H47" s="14"/>
      <c r="I47" s="5" t="s">
        <v>11</v>
      </c>
      <c r="J47" s="14"/>
      <c r="K47" s="14"/>
      <c r="L47" s="14"/>
      <c r="M47" s="11"/>
    </row>
    <row r="48" spans="1:13" ht="12.75">
      <c r="A48" s="10"/>
      <c r="B48" s="14" t="s">
        <v>12</v>
      </c>
      <c r="C48" s="14"/>
      <c r="D48" s="14"/>
      <c r="E48" s="14"/>
      <c r="F48" s="14"/>
      <c r="G48" s="14"/>
      <c r="H48" s="14"/>
      <c r="I48" s="5" t="s">
        <v>11</v>
      </c>
      <c r="J48" s="14"/>
      <c r="K48" s="14"/>
      <c r="L48" s="14"/>
      <c r="M48" s="11"/>
    </row>
    <row r="49" spans="1:13" ht="12.75">
      <c r="A49" s="10"/>
      <c r="B49" s="14" t="s">
        <v>10</v>
      </c>
      <c r="C49" s="14"/>
      <c r="D49" s="14"/>
      <c r="E49" s="14"/>
      <c r="F49" s="14"/>
      <c r="G49" s="14"/>
      <c r="H49" s="14"/>
      <c r="I49" s="5" t="s">
        <v>11</v>
      </c>
      <c r="J49" s="14"/>
      <c r="K49" s="14"/>
      <c r="L49" s="14"/>
      <c r="M49" s="11"/>
    </row>
    <row r="50" spans="1:13" ht="12.75">
      <c r="A50" s="1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1"/>
    </row>
    <row r="51" spans="1:13" ht="12.75">
      <c r="A51" s="10"/>
      <c r="B51" s="14" t="str">
        <f>IF(COUNTIF(I47:I49,"ANO")=3,"Návrh doporučuji k posouzení Grantové radě Univerzity Karlovy.","Návrh nedoporučuji k posouzení Grantové radě Univerzity Karlovy z těchto důvodů:")</f>
        <v>Návrh doporučuji k posouzení Grantové radě Univerzity Karlovy.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1"/>
    </row>
    <row r="52" spans="1:13" ht="12.75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1"/>
    </row>
    <row r="53" spans="1:13" ht="12.75">
      <c r="A53" s="10"/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2"/>
      <c r="M53" s="11"/>
    </row>
    <row r="54" spans="1:13" ht="12.75">
      <c r="A54" s="10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5"/>
      <c r="M54" s="11"/>
    </row>
    <row r="55" spans="1:13" ht="12.75">
      <c r="A55" s="10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5"/>
      <c r="M55" s="11"/>
    </row>
    <row r="56" spans="1:13" ht="12.75">
      <c r="A56" s="10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5"/>
      <c r="M56" s="11"/>
    </row>
    <row r="57" spans="1:13" ht="12.75">
      <c r="A57" s="10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11"/>
    </row>
    <row r="58" spans="1:13" ht="12.75">
      <c r="A58" s="10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8"/>
      <c r="M58" s="11"/>
    </row>
    <row r="59" spans="1:13" ht="12.75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1"/>
    </row>
    <row r="60" spans="1:13" ht="12.75">
      <c r="A60" s="10"/>
      <c r="B60" s="44" t="s">
        <v>21</v>
      </c>
      <c r="C60" s="44"/>
      <c r="D60" s="44"/>
      <c r="E60" s="44"/>
      <c r="F60" s="12"/>
      <c r="G60" s="43" t="s">
        <v>22</v>
      </c>
      <c r="H60" s="43"/>
      <c r="I60" s="43"/>
      <c r="J60" s="43"/>
      <c r="K60" s="43"/>
      <c r="L60" s="43"/>
      <c r="M60" s="11"/>
    </row>
    <row r="61" spans="1:13" ht="12.75">
      <c r="A61" s="10"/>
      <c r="B61" s="45"/>
      <c r="C61" s="45"/>
      <c r="D61" s="45"/>
      <c r="E61" s="45"/>
      <c r="F61" s="12"/>
      <c r="G61" s="45"/>
      <c r="H61" s="45"/>
      <c r="I61" s="45"/>
      <c r="J61" s="45"/>
      <c r="K61" s="45"/>
      <c r="L61" s="45"/>
      <c r="M61" s="11"/>
    </row>
    <row r="62" spans="1:13" ht="12.75">
      <c r="A62" s="10"/>
      <c r="B62" s="45"/>
      <c r="C62" s="45"/>
      <c r="D62" s="45"/>
      <c r="E62" s="45"/>
      <c r="F62" s="12"/>
      <c r="G62" s="45"/>
      <c r="H62" s="45"/>
      <c r="I62" s="45"/>
      <c r="J62" s="45"/>
      <c r="K62" s="45"/>
      <c r="L62" s="45"/>
      <c r="M62" s="11"/>
    </row>
    <row r="63" spans="1:13" ht="12.75">
      <c r="A63" s="10"/>
      <c r="B63" s="45"/>
      <c r="C63" s="45"/>
      <c r="D63" s="45"/>
      <c r="E63" s="45"/>
      <c r="F63" s="12"/>
      <c r="G63" s="45"/>
      <c r="H63" s="45"/>
      <c r="I63" s="45"/>
      <c r="J63" s="45"/>
      <c r="K63" s="45"/>
      <c r="L63" s="45"/>
      <c r="M63" s="11"/>
    </row>
    <row r="64" spans="1:13" ht="12.75">
      <c r="A64" s="10"/>
      <c r="B64" s="45"/>
      <c r="C64" s="45"/>
      <c r="D64" s="45"/>
      <c r="E64" s="45"/>
      <c r="F64" s="12"/>
      <c r="G64" s="45"/>
      <c r="H64" s="45"/>
      <c r="I64" s="45"/>
      <c r="J64" s="45"/>
      <c r="K64" s="45"/>
      <c r="L64" s="45"/>
      <c r="M64" s="11"/>
    </row>
    <row r="65" spans="1:13" ht="12.75">
      <c r="A65" s="10"/>
      <c r="B65" s="45"/>
      <c r="C65" s="45"/>
      <c r="D65" s="45"/>
      <c r="E65" s="45"/>
      <c r="F65" s="12"/>
      <c r="G65" s="45"/>
      <c r="H65" s="45"/>
      <c r="I65" s="45"/>
      <c r="J65" s="45"/>
      <c r="K65" s="45"/>
      <c r="L65" s="45"/>
      <c r="M65" s="11"/>
    </row>
    <row r="66" spans="1:13" ht="12.75">
      <c r="A66" s="10"/>
      <c r="B66" s="45"/>
      <c r="C66" s="45"/>
      <c r="D66" s="45"/>
      <c r="E66" s="45"/>
      <c r="F66" s="12"/>
      <c r="G66" s="45"/>
      <c r="H66" s="45"/>
      <c r="I66" s="45"/>
      <c r="J66" s="45"/>
      <c r="K66" s="45"/>
      <c r="L66" s="45"/>
      <c r="M66" s="11"/>
    </row>
    <row r="67" spans="1:13" ht="12.75">
      <c r="A67" s="10"/>
      <c r="B67" s="12"/>
      <c r="C67" s="12"/>
      <c r="D67" s="12"/>
      <c r="E67" s="12"/>
      <c r="F67" s="12"/>
      <c r="G67" s="42">
        <f>IF(K6&lt;&gt;0,K6,IF(K7&lt;&gt;0,K7,K8))</f>
        <v>0</v>
      </c>
      <c r="H67" s="42"/>
      <c r="I67" s="42"/>
      <c r="J67" s="42"/>
      <c r="K67" s="42"/>
      <c r="L67" s="42"/>
      <c r="M67" s="11"/>
    </row>
    <row r="68" spans="1:13" ht="3.75" customHeight="1">
      <c r="A68" s="29"/>
      <c r="B68" s="30"/>
      <c r="C68" s="30"/>
      <c r="D68" s="30"/>
      <c r="E68" s="30"/>
      <c r="F68" s="30"/>
      <c r="G68" s="43"/>
      <c r="H68" s="43"/>
      <c r="I68" s="43"/>
      <c r="J68" s="43"/>
      <c r="K68" s="43"/>
      <c r="L68" s="43"/>
      <c r="M68" s="31"/>
    </row>
  </sheetData>
  <sheetProtection sheet="1" selectLockedCells="1"/>
  <mergeCells count="25">
    <mergeCell ref="B9:L9"/>
    <mergeCell ref="B12:F12"/>
    <mergeCell ref="G12:L12"/>
    <mergeCell ref="E28:J29"/>
    <mergeCell ref="B4:D6"/>
    <mergeCell ref="B24:L24"/>
    <mergeCell ref="L4:L8"/>
    <mergeCell ref="E4:J6"/>
    <mergeCell ref="B2:L2"/>
    <mergeCell ref="B53:L58"/>
    <mergeCell ref="B45:L45"/>
    <mergeCell ref="E3:J3"/>
    <mergeCell ref="E7:J7"/>
    <mergeCell ref="B7:D7"/>
    <mergeCell ref="E26:J26"/>
    <mergeCell ref="B37:L37"/>
    <mergeCell ref="I39:L43"/>
    <mergeCell ref="B3:D3"/>
    <mergeCell ref="G67:L68"/>
    <mergeCell ref="B60:E60"/>
    <mergeCell ref="B61:E66"/>
    <mergeCell ref="G61:L66"/>
    <mergeCell ref="G60:L60"/>
    <mergeCell ref="E27:J27"/>
    <mergeCell ref="E30:J35"/>
  </mergeCells>
  <conditionalFormatting sqref="L4">
    <cfRule type="expression" priority="1" dxfId="2" stopIfTrue="1">
      <formula>NOT(L3="")</formula>
    </cfRule>
  </conditionalFormatting>
  <conditionalFormatting sqref="B53:L58">
    <cfRule type="expression" priority="2" dxfId="1" stopIfTrue="1">
      <formula>COUNTIF($I$47:$I$49,"ANO")=3</formula>
    </cfRule>
  </conditionalFormatting>
  <conditionalFormatting sqref="E38 E40:E43 L3">
    <cfRule type="expression" priority="3" dxfId="0" stopIfTrue="1">
      <formula>$G$4="Studentský vysokoškolský projekt"</formula>
    </cfRule>
  </conditionalFormatting>
  <dataValidations count="2">
    <dataValidation type="list" allowBlank="1" showInputMessage="1" showErrorMessage="1" errorTitle="Chyba ručního zadání" error="Vyberte kladnou či zápornou odpověď z předdefinovaného seznami." sqref="I47:I49">
      <formula1>"ANO,NE"</formula1>
    </dataValidation>
    <dataValidation type="list" allowBlank="1" showInputMessage="1" showErrorMessage="1" errorTitle="Chyba ručního zápisu" error="Do buňky není možné nic vepisovat. Vyberte, prosím, zkratku své fakulty z předdefinovaného seznamu." sqref="E40:E43 L3">
      <formula1>"KTF,ETF,HTF,PF,LF1,LF2,LF3,LFP,LFHK,FaF,FF,PřF,MFF,PedF,FSV,FTVS,FHS,CERGE"</formula1>
    </dataValidation>
  </dataValidations>
  <printOptions horizontalCentered="1" verticalCentered="1"/>
  <pageMargins left="0" right="0" top="0" bottom="0" header="0" footer="0"/>
  <pageSetup fitToWidth="7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</dc:creator>
  <cp:keywords/>
  <dc:description/>
  <cp:lastModifiedBy>install</cp:lastModifiedBy>
  <cp:lastPrinted>2016-11-30T09:02:55Z</cp:lastPrinted>
  <dcterms:created xsi:type="dcterms:W3CDTF">2010-09-23T12:23:50Z</dcterms:created>
  <dcterms:modified xsi:type="dcterms:W3CDTF">2016-11-30T12:11:55Z</dcterms:modified>
  <cp:category/>
  <cp:version/>
  <cp:contentType/>
  <cp:contentStatus/>
</cp:coreProperties>
</file>