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05" yWindow="65296" windowWidth="15360" windowHeight="8790" tabRatio="698" activeTab="0"/>
  </bookViews>
  <sheets>
    <sheet name="1.strana tiskopisu" sheetId="1" r:id="rId1"/>
    <sheet name="2.strana tiskopisu" sheetId="2" r:id="rId2"/>
    <sheet name="Údaje o osobě a vozidle" sheetId="3" r:id="rId3"/>
  </sheets>
  <definedNames>
    <definedName name="_xlfn.BAHTTEXT" hidden="1">#NAME?</definedName>
    <definedName name="Bydliste">'Údaje o osobě a vozidle'!$E$9</definedName>
    <definedName name="Cena_benzinu" localSheetId="2">'Údaje o osobě a vozidle'!$M$26</definedName>
    <definedName name="Cena_benzinu">'Údaje o osobě a vozidle'!$M$26</definedName>
    <definedName name="CSdo">'Údaje o osobě a vozidle'!$L$10</definedName>
    <definedName name="EUdo">'Údaje o osobě a vozidle'!$L$12</definedName>
    <definedName name="Jmeno">'Údaje o osobě a vozidle'!$E$6</definedName>
    <definedName name="Motor" localSheetId="2">'Údaje o osobě a vozidle'!$L$6</definedName>
    <definedName name="Motor">'Údaje o osobě a vozidle'!$L$6</definedName>
    <definedName name="Nahr_za_km" localSheetId="2">'Údaje o osobě a vozidle'!$M$28</definedName>
    <definedName name="Nahr_za_km">'Údaje o osobě a vozidle'!$M$28</definedName>
    <definedName name="Norm_spotr" localSheetId="2">'Údaje o osobě a vozidle'!$M$21</definedName>
    <definedName name="Norm_spotr">'Údaje o osobě a vozidle'!$M$21</definedName>
    <definedName name="_xlnm.Print_Area" localSheetId="0">'1.strana tiskopisu'!$B$2:$V$41</definedName>
    <definedName name="_xlnm.Print_Area" localSheetId="1">'2.strana tiskopisu'!$B$2:$Q$55</definedName>
    <definedName name="Odlucne" localSheetId="2">'Údaje o osobě a vozidle'!$A$5</definedName>
    <definedName name="Odlucne">'Údaje o osobě a vozidle'!$A$5</definedName>
    <definedName name="PHM">'Údaje o osobě a vozidle'!$M$25</definedName>
    <definedName name="PojCS">'Údaje o osobě a vozidle'!$L$9</definedName>
    <definedName name="PojEU">'Údaje o osobě a vozidle'!$L$11</definedName>
    <definedName name="Pracdo">'Údaje o osobě a vozidle'!$G$13</definedName>
    <definedName name="Pracod">'Údaje o osobě a vozidle'!$E$13</definedName>
    <definedName name="Pracoviste">'Údaje o osobě a vozidle'!$E$11</definedName>
    <definedName name="Prijmeni">'Údaje o osobě a vozidle'!$E$7</definedName>
    <definedName name="RCislo">'Údaje o osobě a vozidle'!$E$10</definedName>
    <definedName name="Spolucest">#REF!</definedName>
    <definedName name="Spolucest1">#REF!</definedName>
    <definedName name="SPZ" localSheetId="2">'Údaje o osobě a vozidle'!$L$7</definedName>
    <definedName name="SPZ">'Údaje o osobě a vozidle'!$L$7</definedName>
    <definedName name="Stravne" localSheetId="2">'Údaje o osobě a vozidle'!$A$4</definedName>
    <definedName name="Stravne">'Údaje o osobě a vozidle'!$A$4</definedName>
    <definedName name="Titul">'Údaje o osobě a vozidle'!$E$8</definedName>
    <definedName name="Tlf">'Údaje o osobě a vozidle'!$E$12</definedName>
    <definedName name="Typ_auta" localSheetId="2">'Údaje o osobě a vozidle'!$L$5</definedName>
    <definedName name="Typ_auta">'Údaje o osobě a vozidle'!$L$5</definedName>
    <definedName name="volba1">"stahovací 27"</definedName>
  </definedNames>
  <calcPr fullCalcOnLoad="1"/>
</workbook>
</file>

<file path=xl/comments2.xml><?xml version="1.0" encoding="utf-8"?>
<comments xmlns="http://schemas.openxmlformats.org/spreadsheetml/2006/main">
  <authors>
    <author>Čestmír Greger</author>
  </authors>
  <commentList>
    <comment ref="G10" authorId="0">
      <text>
        <r>
          <rPr>
            <b/>
            <sz val="8"/>
            <rFont val="Tahoma"/>
            <family val="2"/>
          </rPr>
          <t>Do tohoto sloupce zapisujte použitý dopravní prostředek zkratkou podle níže uvedeného seznamu</t>
        </r>
        <r>
          <rPr>
            <sz val="9"/>
            <rFont val="Tahoma"/>
            <family val="0"/>
          </rPr>
          <t xml:space="preserve">
</t>
        </r>
      </text>
    </comment>
    <comment ref="L10" authorId="0">
      <text>
        <r>
          <rPr>
            <b/>
            <sz val="9"/>
            <color indexed="12"/>
            <rFont val="Tahoma"/>
            <family val="2"/>
          </rPr>
          <t xml:space="preserve">        </t>
        </r>
        <r>
          <rPr>
            <b/>
            <sz val="8"/>
            <color indexed="12"/>
            <rFont val="Tahoma"/>
            <family val="2"/>
          </rPr>
          <t xml:space="preserve">           V ý š e   s t r a v n é h o  (platí od 1.1.2004):
                                      </t>
        </r>
        <r>
          <rPr>
            <b/>
            <sz val="8"/>
            <rFont val="Tahoma"/>
            <family val="2"/>
          </rPr>
          <t>Plné                           K  r  á  c  e  n  í :</t>
        </r>
        <r>
          <rPr>
            <b/>
            <sz val="8"/>
            <rFont val="Tahoma"/>
            <family val="2"/>
          </rPr>
          <t xml:space="preserve">
   </t>
        </r>
        <r>
          <rPr>
            <b/>
            <u val="single"/>
            <sz val="8"/>
            <rFont val="Tahoma"/>
            <family val="2"/>
          </rPr>
          <t>Trvání cesty:       stravné:      za  snídani     za oběd     za večeři</t>
        </r>
        <r>
          <rPr>
            <sz val="8"/>
            <rFont val="Tahoma"/>
            <family val="2"/>
          </rPr>
          <t xml:space="preserve">
           </t>
        </r>
        <r>
          <rPr>
            <b/>
            <sz val="8"/>
            <rFont val="Tahoma"/>
            <family val="2"/>
          </rPr>
          <t xml:space="preserve">&lt; 5 hodin            0 Kč         
       5 - 12 hodin         60 Kč              
     12 - 18 hodin       100 Kč            
         &gt; 18 hodin       160 Kč               
                   Aktuální informace o celodenním stravném
                   </t>
        </r>
        <r>
          <rPr>
            <sz val="8"/>
            <color indexed="12"/>
            <rFont val="Tahoma"/>
            <family val="2"/>
          </rPr>
          <t xml:space="preserve">https://inet.muni.cz/proxy/rec/smernice/Tab.1a.htm ,
                   </t>
        </r>
        <r>
          <rPr>
            <b/>
            <sz val="8"/>
            <rFont val="Tahoma"/>
            <family val="2"/>
          </rPr>
          <t xml:space="preserve">informace o kráceném stravném
                   </t>
        </r>
        <r>
          <rPr>
            <sz val="8"/>
            <color indexed="12"/>
            <rFont val="Tahoma"/>
            <family val="2"/>
          </rPr>
          <t>https://inet.muni.cz/proxy/rec/smernice/Tab.1b.htm</t>
        </r>
      </text>
    </comment>
    <comment ref="B10" authorId="0">
      <text>
        <r>
          <rPr>
            <b/>
            <sz val="8"/>
            <rFont val="Tahoma"/>
            <family val="0"/>
          </rPr>
          <t xml:space="preserve">V každém řádku </t>
        </r>
        <r>
          <rPr>
            <b/>
            <sz val="8"/>
            <color indexed="10"/>
            <rFont val="Tahoma"/>
            <family val="2"/>
          </rPr>
          <t xml:space="preserve">je nutno vyplnit datum </t>
        </r>
        <r>
          <rPr>
            <b/>
            <sz val="8"/>
            <rFont val="Tahoma"/>
            <family val="0"/>
          </rPr>
          <t xml:space="preserve">ve tvaru "d.m.rr" (tj. např. 15.4.05). 
</t>
        </r>
        <r>
          <rPr>
            <b/>
            <u val="single"/>
            <sz val="8"/>
            <color indexed="10"/>
            <rFont val="Tahoma"/>
            <family val="2"/>
          </rPr>
          <t>Data musí jít chronologicky za sebou !!!</t>
        </r>
        <r>
          <rPr>
            <sz val="8"/>
            <rFont val="Tahoma"/>
            <family val="0"/>
          </rPr>
          <t xml:space="preserve">
  </t>
        </r>
      </text>
    </comment>
    <comment ref="N10" authorId="0">
      <text>
        <r>
          <rPr>
            <b/>
            <sz val="8"/>
            <rFont val="Tahoma"/>
            <family val="0"/>
          </rPr>
          <t xml:space="preserve">Při použití </t>
        </r>
        <r>
          <rPr>
            <b/>
            <sz val="8"/>
            <color indexed="12"/>
            <rFont val="Tahoma"/>
            <family val="2"/>
          </rPr>
          <t>vozidla z půjčovny</t>
        </r>
        <r>
          <rPr>
            <b/>
            <sz val="8"/>
            <rFont val="Tahoma"/>
            <family val="0"/>
          </rPr>
          <t xml:space="preserve"> zapište do tohoto pole </t>
        </r>
        <r>
          <rPr>
            <b/>
            <u val="single"/>
            <sz val="8"/>
            <color indexed="10"/>
            <rFont val="Tahoma"/>
            <family val="2"/>
          </rPr>
          <t>částku za vypůjčení vozidla</t>
        </r>
      </text>
    </comment>
    <comment ref="B12" authorId="0">
      <text>
        <r>
          <rPr>
            <b/>
            <sz val="8"/>
            <rFont val="Tahoma"/>
            <family val="0"/>
          </rPr>
          <t xml:space="preserve">V každém řádku </t>
        </r>
        <r>
          <rPr>
            <b/>
            <sz val="8"/>
            <color indexed="10"/>
            <rFont val="Tahoma"/>
            <family val="2"/>
          </rPr>
          <t xml:space="preserve">je nutno vyplnit datum </t>
        </r>
        <r>
          <rPr>
            <b/>
            <sz val="8"/>
            <rFont val="Tahoma"/>
            <family val="0"/>
          </rPr>
          <t xml:space="preserve">ve tvaru "d.m.rr" (tj. např. 15.4.05). 
</t>
        </r>
        <r>
          <rPr>
            <b/>
            <u val="single"/>
            <sz val="8"/>
            <color indexed="10"/>
            <rFont val="Tahoma"/>
            <family val="2"/>
          </rPr>
          <t>Data musí jít chronologicky za sebou !!!</t>
        </r>
        <r>
          <rPr>
            <sz val="8"/>
            <rFont val="Tahoma"/>
            <family val="0"/>
          </rPr>
          <t xml:space="preserve">
  </t>
        </r>
      </text>
    </comment>
    <comment ref="L12" authorId="0">
      <text>
        <r>
          <rPr>
            <b/>
            <sz val="9"/>
            <color indexed="12"/>
            <rFont val="Tahoma"/>
            <family val="2"/>
          </rPr>
          <t xml:space="preserve">        </t>
        </r>
        <r>
          <rPr>
            <b/>
            <sz val="8"/>
            <color indexed="12"/>
            <rFont val="Tahoma"/>
            <family val="2"/>
          </rPr>
          <t xml:space="preserve">           V ý š e   s t r a v n é h o  (platí od 1.1.2004):
                                      </t>
        </r>
        <r>
          <rPr>
            <b/>
            <sz val="8"/>
            <rFont val="Tahoma"/>
            <family val="2"/>
          </rPr>
          <t>Plné                           K  r  á  c  e  n  í :</t>
        </r>
        <r>
          <rPr>
            <b/>
            <sz val="8"/>
            <rFont val="Tahoma"/>
            <family val="2"/>
          </rPr>
          <t xml:space="preserve">
   </t>
        </r>
        <r>
          <rPr>
            <b/>
            <u val="single"/>
            <sz val="8"/>
            <rFont val="Tahoma"/>
            <family val="2"/>
          </rPr>
          <t>Trvání cesty:       stravné:      za  snídani     za oběd     za večeři</t>
        </r>
        <r>
          <rPr>
            <sz val="8"/>
            <rFont val="Tahoma"/>
            <family val="2"/>
          </rPr>
          <t xml:space="preserve">
           </t>
        </r>
        <r>
          <rPr>
            <b/>
            <sz val="8"/>
            <rFont val="Tahoma"/>
            <family val="2"/>
          </rPr>
          <t xml:space="preserve">&lt; 5 hodin            0 Kč         
       5 - 12 hodin         60 Kč              
     12 - 18 hodin       100 Kč            
         &gt; 18 hodin       160 Kč               
                   Aktuální informace o celodenním stravném
                   </t>
        </r>
        <r>
          <rPr>
            <sz val="8"/>
            <color indexed="12"/>
            <rFont val="Tahoma"/>
            <family val="2"/>
          </rPr>
          <t xml:space="preserve">https://inet.muni.cz/proxy/rec/smernice/Tab.1a.htm ,
                   </t>
        </r>
        <r>
          <rPr>
            <b/>
            <sz val="8"/>
            <rFont val="Tahoma"/>
            <family val="2"/>
          </rPr>
          <t xml:space="preserve">informace o kráceném stravném
                   </t>
        </r>
        <r>
          <rPr>
            <sz val="8"/>
            <color indexed="12"/>
            <rFont val="Tahoma"/>
            <family val="2"/>
          </rPr>
          <t>https://inet.muni.cz/proxy/rec/smernice/Tab.1b.htm</t>
        </r>
      </text>
    </comment>
    <comment ref="L14" authorId="0">
      <text>
        <r>
          <rPr>
            <b/>
            <sz val="9"/>
            <color indexed="12"/>
            <rFont val="Tahoma"/>
            <family val="2"/>
          </rPr>
          <t xml:space="preserve">        </t>
        </r>
        <r>
          <rPr>
            <b/>
            <sz val="8"/>
            <color indexed="12"/>
            <rFont val="Tahoma"/>
            <family val="2"/>
          </rPr>
          <t xml:space="preserve">           V ý š e   s t r a v n é h o  (platí od 1.1.2004):
                                      </t>
        </r>
        <r>
          <rPr>
            <b/>
            <sz val="8"/>
            <rFont val="Tahoma"/>
            <family val="2"/>
          </rPr>
          <t>Plné                           K  r  á  c  e  n  í :</t>
        </r>
        <r>
          <rPr>
            <b/>
            <sz val="8"/>
            <rFont val="Tahoma"/>
            <family val="2"/>
          </rPr>
          <t xml:space="preserve">
   </t>
        </r>
        <r>
          <rPr>
            <b/>
            <u val="single"/>
            <sz val="8"/>
            <rFont val="Tahoma"/>
            <family val="2"/>
          </rPr>
          <t>Trvání cesty:       stravné:      za  snídani     za oběd     za večeři</t>
        </r>
        <r>
          <rPr>
            <sz val="8"/>
            <rFont val="Tahoma"/>
            <family val="2"/>
          </rPr>
          <t xml:space="preserve">
           </t>
        </r>
        <r>
          <rPr>
            <b/>
            <sz val="8"/>
            <rFont val="Tahoma"/>
            <family val="2"/>
          </rPr>
          <t xml:space="preserve">&lt; 5 hodin            0 Kč         
       5 - 12 hodin         60 Kč              
     12 - 18 hodin       100 Kč            
         &gt; 18 hodin       160 Kč               
                   Aktuální informace o celodenním stravném
                   </t>
        </r>
        <r>
          <rPr>
            <sz val="8"/>
            <color indexed="12"/>
            <rFont val="Tahoma"/>
            <family val="2"/>
          </rPr>
          <t xml:space="preserve">https://inet.muni.cz/proxy/rec/smernice/Tab.1a.htm ,
                   </t>
        </r>
        <r>
          <rPr>
            <b/>
            <sz val="8"/>
            <rFont val="Tahoma"/>
            <family val="2"/>
          </rPr>
          <t xml:space="preserve">informace o kráceném stravném
                   </t>
        </r>
        <r>
          <rPr>
            <sz val="8"/>
            <color indexed="12"/>
            <rFont val="Tahoma"/>
            <family val="2"/>
          </rPr>
          <t>https://inet.muni.cz/proxy/rec/smernice/Tab.1b.htm</t>
        </r>
      </text>
    </comment>
    <comment ref="L16" authorId="0">
      <text>
        <r>
          <rPr>
            <b/>
            <sz val="9"/>
            <color indexed="12"/>
            <rFont val="Tahoma"/>
            <family val="2"/>
          </rPr>
          <t xml:space="preserve">        </t>
        </r>
        <r>
          <rPr>
            <b/>
            <sz val="8"/>
            <color indexed="12"/>
            <rFont val="Tahoma"/>
            <family val="2"/>
          </rPr>
          <t xml:space="preserve">           V ý š e   s t r a v n é h o  (platí od 1.1.2004):
                                      </t>
        </r>
        <r>
          <rPr>
            <b/>
            <sz val="8"/>
            <rFont val="Tahoma"/>
            <family val="2"/>
          </rPr>
          <t>Plné                           K  r  á  c  e  n  í :</t>
        </r>
        <r>
          <rPr>
            <b/>
            <sz val="8"/>
            <rFont val="Tahoma"/>
            <family val="2"/>
          </rPr>
          <t xml:space="preserve">
   </t>
        </r>
        <r>
          <rPr>
            <b/>
            <u val="single"/>
            <sz val="8"/>
            <rFont val="Tahoma"/>
            <family val="2"/>
          </rPr>
          <t>Trvání cesty:       stravné:      za  snídani     za oběd     za večeři</t>
        </r>
        <r>
          <rPr>
            <sz val="8"/>
            <rFont val="Tahoma"/>
            <family val="2"/>
          </rPr>
          <t xml:space="preserve">
           </t>
        </r>
        <r>
          <rPr>
            <b/>
            <sz val="8"/>
            <rFont val="Tahoma"/>
            <family val="2"/>
          </rPr>
          <t xml:space="preserve">&lt; 5 hodin            0 Kč         
       5 - 12 hodin         60 Kč              
     12 - 18 hodin       100 Kč            
         &gt; 18 hodin       160 Kč               
                   Aktuální informace o celodenním stravném
                   </t>
        </r>
        <r>
          <rPr>
            <sz val="8"/>
            <color indexed="12"/>
            <rFont val="Tahoma"/>
            <family val="2"/>
          </rPr>
          <t xml:space="preserve">https://inet.muni.cz/proxy/rec/smernice/Tab.1a.htm ,
                   </t>
        </r>
        <r>
          <rPr>
            <b/>
            <sz val="8"/>
            <rFont val="Tahoma"/>
            <family val="2"/>
          </rPr>
          <t xml:space="preserve">informace o kráceném stravném
                   </t>
        </r>
        <r>
          <rPr>
            <sz val="8"/>
            <color indexed="12"/>
            <rFont val="Tahoma"/>
            <family val="2"/>
          </rPr>
          <t>https://inet.muni.cz/proxy/rec/smernice/Tab.1b.htm</t>
        </r>
      </text>
    </comment>
    <comment ref="L18" authorId="0">
      <text>
        <r>
          <rPr>
            <b/>
            <sz val="9"/>
            <color indexed="12"/>
            <rFont val="Tahoma"/>
            <family val="2"/>
          </rPr>
          <t xml:space="preserve">        </t>
        </r>
        <r>
          <rPr>
            <b/>
            <sz val="8"/>
            <color indexed="12"/>
            <rFont val="Tahoma"/>
            <family val="2"/>
          </rPr>
          <t xml:space="preserve">           V ý š e   s t r a v n é h o  (platí od 1.1.2004):
                                      </t>
        </r>
        <r>
          <rPr>
            <b/>
            <sz val="8"/>
            <rFont val="Tahoma"/>
            <family val="2"/>
          </rPr>
          <t>Plné                           K  r  á  c  e  n  í :</t>
        </r>
        <r>
          <rPr>
            <b/>
            <sz val="8"/>
            <rFont val="Tahoma"/>
            <family val="2"/>
          </rPr>
          <t xml:space="preserve">
   </t>
        </r>
        <r>
          <rPr>
            <b/>
            <u val="single"/>
            <sz val="8"/>
            <rFont val="Tahoma"/>
            <family val="2"/>
          </rPr>
          <t>Trvání cesty:       stravné:      za  snídani     za oběd     za večeři</t>
        </r>
        <r>
          <rPr>
            <sz val="8"/>
            <rFont val="Tahoma"/>
            <family val="2"/>
          </rPr>
          <t xml:space="preserve">
           </t>
        </r>
        <r>
          <rPr>
            <b/>
            <sz val="8"/>
            <rFont val="Tahoma"/>
            <family val="2"/>
          </rPr>
          <t xml:space="preserve">&lt; 5 hodin            0 Kč         
       5 - 12 hodin         60 Kč              
     12 - 18 hodin       100 Kč            
         &gt; 18 hodin       160 Kč               
                   Aktuální informace o celodenním stravném
                   </t>
        </r>
        <r>
          <rPr>
            <sz val="8"/>
            <color indexed="12"/>
            <rFont val="Tahoma"/>
            <family val="2"/>
          </rPr>
          <t xml:space="preserve">https://inet.muni.cz/proxy/rec/smernice/Tab.1a.htm ,
                   </t>
        </r>
        <r>
          <rPr>
            <b/>
            <sz val="8"/>
            <rFont val="Tahoma"/>
            <family val="2"/>
          </rPr>
          <t xml:space="preserve">informace o kráceném stravném
                   </t>
        </r>
        <r>
          <rPr>
            <sz val="8"/>
            <color indexed="12"/>
            <rFont val="Tahoma"/>
            <family val="2"/>
          </rPr>
          <t>https://inet.muni.cz/proxy/rec/smernice/Tab.1b.htm</t>
        </r>
      </text>
    </comment>
    <comment ref="L20" authorId="0">
      <text>
        <r>
          <rPr>
            <b/>
            <sz val="9"/>
            <color indexed="12"/>
            <rFont val="Tahoma"/>
            <family val="2"/>
          </rPr>
          <t xml:space="preserve">        </t>
        </r>
        <r>
          <rPr>
            <b/>
            <sz val="8"/>
            <color indexed="12"/>
            <rFont val="Tahoma"/>
            <family val="2"/>
          </rPr>
          <t xml:space="preserve">           V ý š e   s t r a v n é h o  (platí od 1.1.2004):
                                      </t>
        </r>
        <r>
          <rPr>
            <b/>
            <sz val="8"/>
            <rFont val="Tahoma"/>
            <family val="2"/>
          </rPr>
          <t>Plné                           K  r  á  c  e  n  í :</t>
        </r>
        <r>
          <rPr>
            <b/>
            <sz val="8"/>
            <rFont val="Tahoma"/>
            <family val="2"/>
          </rPr>
          <t xml:space="preserve">
   </t>
        </r>
        <r>
          <rPr>
            <b/>
            <u val="single"/>
            <sz val="8"/>
            <rFont val="Tahoma"/>
            <family val="2"/>
          </rPr>
          <t>Trvání cesty:       stravné:      za  snídani     za oběd     za večeři</t>
        </r>
        <r>
          <rPr>
            <sz val="8"/>
            <rFont val="Tahoma"/>
            <family val="2"/>
          </rPr>
          <t xml:space="preserve">
           </t>
        </r>
        <r>
          <rPr>
            <b/>
            <sz val="8"/>
            <rFont val="Tahoma"/>
            <family val="2"/>
          </rPr>
          <t xml:space="preserve">&lt; 5 hodin            0 Kč         
       5 - 12 hodin         60 Kč              
     12 - 18 hodin       100 Kč            
         &gt; 18 hodin       160 Kč               
                   Aktuální informace o celodenním stravném
                   </t>
        </r>
        <r>
          <rPr>
            <sz val="8"/>
            <color indexed="12"/>
            <rFont val="Tahoma"/>
            <family val="2"/>
          </rPr>
          <t xml:space="preserve">https://inet.muni.cz/proxy/rec/smernice/Tab.1a.htm ,
                   </t>
        </r>
        <r>
          <rPr>
            <b/>
            <sz val="8"/>
            <rFont val="Tahoma"/>
            <family val="2"/>
          </rPr>
          <t xml:space="preserve">informace o kráceném stravném
                   </t>
        </r>
        <r>
          <rPr>
            <sz val="8"/>
            <color indexed="12"/>
            <rFont val="Tahoma"/>
            <family val="2"/>
          </rPr>
          <t>https://inet.muni.cz/proxy/rec/smernice/Tab.1b.htm</t>
        </r>
      </text>
    </comment>
    <comment ref="L22" authorId="0">
      <text>
        <r>
          <rPr>
            <b/>
            <sz val="9"/>
            <color indexed="12"/>
            <rFont val="Tahoma"/>
            <family val="2"/>
          </rPr>
          <t xml:space="preserve">        </t>
        </r>
        <r>
          <rPr>
            <b/>
            <sz val="8"/>
            <color indexed="12"/>
            <rFont val="Tahoma"/>
            <family val="2"/>
          </rPr>
          <t xml:space="preserve">           V ý š e   s t r a v n é h o  (platí od 1.1.2004):
                                      </t>
        </r>
        <r>
          <rPr>
            <b/>
            <sz val="8"/>
            <rFont val="Tahoma"/>
            <family val="2"/>
          </rPr>
          <t>Plné                           K  r  á  c  e  n  í :</t>
        </r>
        <r>
          <rPr>
            <b/>
            <sz val="8"/>
            <rFont val="Tahoma"/>
            <family val="2"/>
          </rPr>
          <t xml:space="preserve">
   </t>
        </r>
        <r>
          <rPr>
            <b/>
            <u val="single"/>
            <sz val="8"/>
            <rFont val="Tahoma"/>
            <family val="2"/>
          </rPr>
          <t>Trvání cesty:       stravné:      za  snídani     za oběd     za večeři</t>
        </r>
        <r>
          <rPr>
            <sz val="8"/>
            <rFont val="Tahoma"/>
            <family val="2"/>
          </rPr>
          <t xml:space="preserve">
           </t>
        </r>
        <r>
          <rPr>
            <b/>
            <sz val="8"/>
            <rFont val="Tahoma"/>
            <family val="2"/>
          </rPr>
          <t xml:space="preserve">&lt; 5 hodin            0 Kč         
       5 - 12 hodin         60 Kč              
     12 - 18 hodin       100 Kč            
         &gt; 18 hodin       160 Kč               
                   Aktuální informace o celodenním stravném
                   </t>
        </r>
        <r>
          <rPr>
            <sz val="8"/>
            <color indexed="12"/>
            <rFont val="Tahoma"/>
            <family val="2"/>
          </rPr>
          <t xml:space="preserve">https://inet.muni.cz/proxy/rec/smernice/Tab.1a.htm ,
                   </t>
        </r>
        <r>
          <rPr>
            <b/>
            <sz val="8"/>
            <rFont val="Tahoma"/>
            <family val="2"/>
          </rPr>
          <t xml:space="preserve">informace o kráceném stravném
                   </t>
        </r>
        <r>
          <rPr>
            <sz val="8"/>
            <color indexed="12"/>
            <rFont val="Tahoma"/>
            <family val="2"/>
          </rPr>
          <t>https://inet.muni.cz/proxy/rec/smernice/Tab.1b.htm</t>
        </r>
      </text>
    </comment>
    <comment ref="L24" authorId="0">
      <text>
        <r>
          <rPr>
            <b/>
            <sz val="9"/>
            <color indexed="12"/>
            <rFont val="Tahoma"/>
            <family val="2"/>
          </rPr>
          <t xml:space="preserve">        </t>
        </r>
        <r>
          <rPr>
            <b/>
            <sz val="8"/>
            <color indexed="12"/>
            <rFont val="Tahoma"/>
            <family val="2"/>
          </rPr>
          <t xml:space="preserve">           V ý š e   s t r a v n é h o  (platí od 1.1.2004):
                                      </t>
        </r>
        <r>
          <rPr>
            <b/>
            <sz val="8"/>
            <rFont val="Tahoma"/>
            <family val="2"/>
          </rPr>
          <t>Plné                           K  r  á  c  e  n  í :</t>
        </r>
        <r>
          <rPr>
            <b/>
            <sz val="8"/>
            <rFont val="Tahoma"/>
            <family val="2"/>
          </rPr>
          <t xml:space="preserve">
   </t>
        </r>
        <r>
          <rPr>
            <b/>
            <u val="single"/>
            <sz val="8"/>
            <rFont val="Tahoma"/>
            <family val="2"/>
          </rPr>
          <t>Trvání cesty:       stravné:      za  snídani     za oběd     za večeři</t>
        </r>
        <r>
          <rPr>
            <sz val="8"/>
            <rFont val="Tahoma"/>
            <family val="2"/>
          </rPr>
          <t xml:space="preserve">
           </t>
        </r>
        <r>
          <rPr>
            <b/>
            <sz val="8"/>
            <rFont val="Tahoma"/>
            <family val="2"/>
          </rPr>
          <t xml:space="preserve">&lt; 5 hodin            0 Kč         
       5 - 12 hodin         60 Kč              
     12 - 18 hodin       100 Kč            
         &gt; 18 hodin       160 Kč               
                   Aktuální informace o celodenním stravném
                   </t>
        </r>
        <r>
          <rPr>
            <sz val="8"/>
            <color indexed="12"/>
            <rFont val="Tahoma"/>
            <family val="2"/>
          </rPr>
          <t xml:space="preserve">https://inet.muni.cz/proxy/rec/smernice/Tab.1a.htm ,
                   </t>
        </r>
        <r>
          <rPr>
            <b/>
            <sz val="8"/>
            <rFont val="Tahoma"/>
            <family val="2"/>
          </rPr>
          <t xml:space="preserve">informace o kráceném stravném
                   </t>
        </r>
        <r>
          <rPr>
            <sz val="8"/>
            <color indexed="12"/>
            <rFont val="Tahoma"/>
            <family val="2"/>
          </rPr>
          <t>https://inet.muni.cz/proxy/rec/smernice/Tab.1b.htm</t>
        </r>
      </text>
    </comment>
  </commentList>
</comments>
</file>

<file path=xl/comments3.xml><?xml version="1.0" encoding="utf-8"?>
<comments xmlns="http://schemas.openxmlformats.org/spreadsheetml/2006/main">
  <authors>
    <author>Čestmír Greger</author>
  </authors>
  <commentList>
    <comment ref="M28" authorId="0">
      <text>
        <r>
          <rPr>
            <b/>
            <sz val="8"/>
            <rFont val="Tahoma"/>
            <family val="0"/>
          </rPr>
          <t xml:space="preserve">Do tohoto pole vepište výši náhrady za 1km jízdy podle aktuálně platné vyhlášky 
(současná hodnota, platná od 1.1.2005,  je 3,80 Kč).
</t>
        </r>
        <r>
          <rPr>
            <sz val="8"/>
            <rFont val="Tahoma"/>
            <family val="0"/>
          </rPr>
          <t xml:space="preserve">
</t>
        </r>
      </text>
    </comment>
    <comment ref="M16" authorId="0">
      <text>
        <r>
          <rPr>
            <b/>
            <sz val="8"/>
            <rFont val="Tahoma"/>
            <family val="0"/>
          </rPr>
          <t>Do těchto čtyř polí opište všechny údaje o spotřebě vašeho vozu, uvedené v technickém průkazu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<sst xmlns="http://schemas.openxmlformats.org/spreadsheetml/2006/main" count="164" uniqueCount="121">
  <si>
    <t>Normální pracovní doba</t>
  </si>
  <si>
    <t>od</t>
  </si>
  <si>
    <t>do</t>
  </si>
  <si>
    <t>Konec cesty (místo, datum)</t>
  </si>
  <si>
    <t>Místo jednání</t>
  </si>
  <si>
    <t>Účel a průběh cesty</t>
  </si>
  <si>
    <t>vyplacená dne</t>
  </si>
  <si>
    <t>Podpis pokladníka</t>
  </si>
  <si>
    <t>Kč</t>
  </si>
  <si>
    <t>Účtovací předpis</t>
  </si>
  <si>
    <t>Má dáti</t>
  </si>
  <si>
    <t>Dal</t>
  </si>
  <si>
    <t>Částka</t>
  </si>
  <si>
    <t>Zakázka</t>
  </si>
  <si>
    <t>Středisko</t>
  </si>
  <si>
    <t>Poznámka o zaúčtování</t>
  </si>
  <si>
    <t>Datum a podpis pokladníka</t>
  </si>
  <si>
    <t>Datum</t>
  </si>
  <si>
    <t>Místo jednání podtrhněte</t>
  </si>
  <si>
    <t>v hod.</t>
  </si>
  <si>
    <t>Stravné</t>
  </si>
  <si>
    <t>Nocležné</t>
  </si>
  <si>
    <t>Celkem</t>
  </si>
  <si>
    <t>Upraveno</t>
  </si>
  <si>
    <r>
      <t xml:space="preserve">Vzdálenost v km </t>
    </r>
    <r>
      <rPr>
        <vertAlign val="superscript"/>
        <sz val="8"/>
        <rFont val="Arial"/>
        <family val="0"/>
      </rPr>
      <t>3)</t>
    </r>
  </si>
  <si>
    <r>
      <t xml:space="preserve">Odjezd - příjezd </t>
    </r>
    <r>
      <rPr>
        <vertAlign val="superscript"/>
        <sz val="8"/>
        <rFont val="Arial"/>
        <family val="0"/>
      </rPr>
      <t>1)</t>
    </r>
  </si>
  <si>
    <t>AUS - auto služební</t>
  </si>
  <si>
    <t>AUV - auto vlastní</t>
  </si>
  <si>
    <t>MOS - motocykl služební</t>
  </si>
  <si>
    <t>Prohlašuji, že jsem všechny údaje uvedl plně a správně</t>
  </si>
  <si>
    <t>Datum a podpis pracovníka</t>
  </si>
  <si>
    <t>ano</t>
  </si>
  <si>
    <t>ne</t>
  </si>
  <si>
    <t xml:space="preserve"> O - osobní vlak</t>
  </si>
  <si>
    <t xml:space="preserve"> R - rychlík</t>
  </si>
  <si>
    <t xml:space="preserve"> A - autobus</t>
  </si>
  <si>
    <t xml:space="preserve"> L - letadlo</t>
  </si>
  <si>
    <r>
      <t xml:space="preserve"> 1)</t>
    </r>
    <r>
      <rPr>
        <sz val="7"/>
        <rFont val="Arial"/>
        <family val="2"/>
      </rPr>
      <t xml:space="preserve"> Dobu odjezdu a příjezdu u veřejného dopravního prostředku vyplňte podle jízdního řádu</t>
    </r>
  </si>
  <si>
    <r>
      <t xml:space="preserve"> 2)</t>
    </r>
    <r>
      <rPr>
        <sz val="7"/>
        <rFont val="Arial"/>
        <family val="2"/>
      </rPr>
      <t xml:space="preserve"> Uvádějte ve zkratce</t>
    </r>
  </si>
  <si>
    <t xml:space="preserve"> Sazby náhrad cestovních výdajů jsou uveřejněny ve Sb. zákonů podle systému § 8. zák. 119/92 Sb.</t>
  </si>
  <si>
    <t xml:space="preserve"> Stravování bylo poskytnuto bezplatně:</t>
  </si>
  <si>
    <t xml:space="preserve"> 3. Spolucestující</t>
  </si>
  <si>
    <t xml:space="preserve"> 4. Určený dopravní prostředek (u vlastního vozidla druh, obsah válců)</t>
  </si>
  <si>
    <t xml:space="preserve"> 5. Předpokládaná částka výdajů Kč</t>
  </si>
  <si>
    <t xml:space="preserve"> 6. Povolená záloha Kč.</t>
  </si>
  <si>
    <t xml:space="preserve"> VYÚČTOVÁNÍ PRACOVNÍ CESTY</t>
  </si>
  <si>
    <t xml:space="preserve"> 7. Zpráva o výsledku pracovní cesty byla podána dne</t>
  </si>
  <si>
    <t xml:space="preserve"> Se způsobem provedení souhlasí:</t>
  </si>
  <si>
    <t xml:space="preserve"> 8. VÝDAJOVÝ A PŘÍJMOVÝ DOKLAD číslo</t>
  </si>
  <si>
    <t xml:space="preserve"> Účtovaná náhrada byla přezkoušena a upravena na</t>
  </si>
  <si>
    <t xml:space="preserve"> Doplatek - Přeplatek</t>
  </si>
  <si>
    <t xml:space="preserve"> Slovy</t>
  </si>
  <si>
    <t xml:space="preserve"> Vyplacená záloha</t>
  </si>
  <si>
    <t xml:space="preserve"> Datum a podpis pracovníka, který upravil vyúčtování</t>
  </si>
  <si>
    <t>:</t>
  </si>
  <si>
    <t>Datum a podpis příjemce (průkaz totožnosti)</t>
  </si>
  <si>
    <t>Schválil (datum a podpis)</t>
  </si>
  <si>
    <t>Datum a podpis odpovědného pracovníka</t>
  </si>
  <si>
    <t>INFORMACE O SOUKROMÉM VOZIDLE:</t>
  </si>
  <si>
    <t>Typ vozidla:</t>
  </si>
  <si>
    <t>Obsah válců:</t>
  </si>
  <si>
    <t>Údaje o spotřebě podle technického průkazu:</t>
  </si>
  <si>
    <t>Hodnota 1 (l/100km)</t>
  </si>
  <si>
    <t>Hodnota 2 (l/100km)</t>
  </si>
  <si>
    <t>Hodnota 3 (l/100km)</t>
  </si>
  <si>
    <t>Hodnota 4 (l/100km)</t>
  </si>
  <si>
    <t>Náhrada za 1km jízdy (Kč):</t>
  </si>
  <si>
    <t>l / 100km</t>
  </si>
  <si>
    <t>tj.</t>
  </si>
  <si>
    <t>Kč / 1 km</t>
  </si>
  <si>
    <t>Normovaná hodnota spotřeby:</t>
  </si>
  <si>
    <t>SPZ</t>
  </si>
  <si>
    <t>Druh pohonných hmot:</t>
  </si>
  <si>
    <t xml:space="preserve"> Ubytování bylo poskytnuto bezplatně:</t>
  </si>
  <si>
    <t>Počet hodin 
ztráty času</t>
  </si>
  <si>
    <r>
      <t xml:space="preserve">Použitý dopravní prostředek </t>
    </r>
    <r>
      <rPr>
        <vertAlign val="superscript"/>
        <sz val="8"/>
        <rFont val="Arial"/>
        <family val="0"/>
      </rPr>
      <t>2)</t>
    </r>
  </si>
  <si>
    <t>OSOBNÍ INFORMACE</t>
  </si>
  <si>
    <t>Jméno:</t>
  </si>
  <si>
    <t>Příjmení:</t>
  </si>
  <si>
    <t>Titul:</t>
  </si>
  <si>
    <t>Bydliště:</t>
  </si>
  <si>
    <t>Platná do:</t>
  </si>
  <si>
    <t>Pracoviště-útvar:</t>
  </si>
  <si>
    <t>Pojistka pro zahr:</t>
  </si>
  <si>
    <t>Telefon, linka:</t>
  </si>
  <si>
    <t>Pracovní doba od:</t>
  </si>
  <si>
    <t>do:</t>
  </si>
  <si>
    <t>Pro tisk používejte pouze tlačítka v 
jednotlivých listech dokumentu!!</t>
  </si>
  <si>
    <t>pokl.doklad číslo</t>
  </si>
  <si>
    <t>Počátek a konec
prac. výkonu (hodina)</t>
  </si>
  <si>
    <t>Nutné
vedlejší
výdaje</t>
  </si>
  <si>
    <t>Jízdné a
místní
přeprava</t>
  </si>
  <si>
    <t>Den</t>
  </si>
  <si>
    <t>Ve dni</t>
  </si>
  <si>
    <t>ujeto km</t>
  </si>
  <si>
    <t>silniční daň</t>
  </si>
  <si>
    <t>Daň celkem</t>
  </si>
  <si>
    <t>Z á l o h a</t>
  </si>
  <si>
    <t>Odj.</t>
  </si>
  <si>
    <t>Příj.</t>
  </si>
  <si>
    <t>Útvar:</t>
  </si>
  <si>
    <t>Datum narození:</t>
  </si>
  <si>
    <t>AUP - auto z půjčovny</t>
  </si>
  <si>
    <t>Razítko, datum a podpis pracovníka oprávněného k povolení cesty</t>
  </si>
  <si>
    <t>Pojistka pro tuzem:</t>
  </si>
  <si>
    <t>https://inet.muni.cz/proxy/rec/smernice/priloha1-cestnahr.doc</t>
  </si>
  <si>
    <t>BA 91 Speciál</t>
  </si>
  <si>
    <t>BA 91 Normál</t>
  </si>
  <si>
    <t>BA 95 Super</t>
  </si>
  <si>
    <t>BA 98 Super</t>
  </si>
  <si>
    <t>Motor. nafta</t>
  </si>
  <si>
    <t>Údaje o vyhláškou stanovené ceně pohonných hmot najdete na:</t>
  </si>
  <si>
    <t>Výše náhrad za 1km jízdy je uvedena na adrese:</t>
  </si>
  <si>
    <t>https://inet.muni.cz/proxy/rec/smernice/Tab.2.htm</t>
  </si>
  <si>
    <t xml:space="preserve">  O R G A N I Z A C E:</t>
  </si>
  <si>
    <t xml:space="preserve">Cena podle vyhlášky </t>
  </si>
  <si>
    <t>Cena pohon.hmot (Kč/litr):</t>
  </si>
  <si>
    <r>
      <t xml:space="preserve"> 3)</t>
    </r>
    <r>
      <rPr>
        <sz val="7"/>
        <rFont val="Arial"/>
        <family val="2"/>
      </rPr>
      <t xml:space="preserve"> Počet km uvádějte jen při použití jiného než veřejného hromadného dopravního prostředku</t>
    </r>
  </si>
  <si>
    <t>Příjmení, jméno, titul:</t>
  </si>
  <si>
    <t xml:space="preserve"> Počátek cesty (místo, datum)</t>
  </si>
  <si>
    <t>Příloha č.2</t>
  </si>
</sst>
</file>

<file path=xl/styles.xml><?xml version="1.0" encoding="utf-8"?>
<styleSheet xmlns="http://schemas.openxmlformats.org/spreadsheetml/2006/main">
  <numFmts count="3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5]d\.\ mmmm\ yyyy"/>
    <numFmt numFmtId="173" formatCode="h:mm;@"/>
    <numFmt numFmtId="174" formatCode="d/m/yy;@"/>
    <numFmt numFmtId="175" formatCode="#,##0.00_ ;\-#,##0.00\ "/>
    <numFmt numFmtId="176" formatCode="0.00_ ;\-0.00\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,##0.00&quot; l/100km&quot;"/>
    <numFmt numFmtId="181" formatCode="0.0"/>
    <numFmt numFmtId="182" formatCode="#,##0&quot; km&quot;"/>
    <numFmt numFmtId="183" formatCode="#,##0.00&quot; l/100 km&quot;"/>
    <numFmt numFmtId="184" formatCode="d\.\ mmmm\ yyyy"/>
    <numFmt numFmtId="185" formatCode="#,##0.00\ &quot;Kč&quot;"/>
    <numFmt numFmtId="186" formatCode="[&gt;0]#,##0.00\ &quot;Kč&quot;;#;#"/>
    <numFmt numFmtId="187" formatCode="_-* #,##0.00\ &quot;Kč&quot;_-;\-* #,##0.00\ &quot;Kč&quot;_-;_-* &quot;&quot;??\ &quot;Kč&quot;_-;_-@_-"/>
    <numFmt numFmtId="188" formatCode="#,##0.00\ _K_č"/>
    <numFmt numFmtId="189" formatCode="[&gt;0]#,##0&quot; km&quot;;#;#"/>
  </numFmts>
  <fonts count="91">
    <font>
      <sz val="10"/>
      <name val="Arial"/>
      <family val="0"/>
    </font>
    <font>
      <sz val="8"/>
      <name val="Arial"/>
      <family val="0"/>
    </font>
    <font>
      <sz val="7"/>
      <name val="Arial"/>
      <family val="0"/>
    </font>
    <font>
      <sz val="9"/>
      <name val="Arial"/>
      <family val="0"/>
    </font>
    <font>
      <b/>
      <sz val="18"/>
      <name val="Arial"/>
      <family val="0"/>
    </font>
    <font>
      <vertAlign val="superscript"/>
      <sz val="8"/>
      <name val="Arial"/>
      <family val="0"/>
    </font>
    <font>
      <vertAlign val="superscript"/>
      <sz val="7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Tahoma"/>
      <family val="0"/>
    </font>
    <font>
      <b/>
      <sz val="8"/>
      <name val="Tahoma"/>
      <family val="2"/>
    </font>
    <font>
      <sz val="9"/>
      <name val="Verdana"/>
      <family val="2"/>
    </font>
    <font>
      <sz val="10"/>
      <name val="Verdana"/>
      <family val="2"/>
    </font>
    <font>
      <i/>
      <sz val="10"/>
      <name val="Verdana"/>
      <family val="2"/>
    </font>
    <font>
      <i/>
      <sz val="9"/>
      <name val="Verdana"/>
      <family val="2"/>
    </font>
    <font>
      <sz val="8"/>
      <name val="Tahoma"/>
      <family val="2"/>
    </font>
    <font>
      <b/>
      <sz val="9"/>
      <color indexed="12"/>
      <name val="Tahoma"/>
      <family val="2"/>
    </font>
    <font>
      <b/>
      <u val="single"/>
      <sz val="8"/>
      <name val="Tahoma"/>
      <family val="2"/>
    </font>
    <font>
      <sz val="10"/>
      <name val="Tahoma"/>
      <family val="2"/>
    </font>
    <font>
      <b/>
      <sz val="11"/>
      <color indexed="12"/>
      <name val="Tahoma"/>
      <family val="2"/>
    </font>
    <font>
      <i/>
      <sz val="9"/>
      <name val="Tahoma"/>
      <family val="2"/>
    </font>
    <font>
      <b/>
      <i/>
      <sz val="10"/>
      <color indexed="10"/>
      <name val="Verdana"/>
      <family val="2"/>
    </font>
    <font>
      <sz val="8"/>
      <color indexed="12"/>
      <name val="Tahoma"/>
      <family val="2"/>
    </font>
    <font>
      <b/>
      <sz val="12"/>
      <name val="Verdana"/>
      <family val="2"/>
    </font>
    <font>
      <sz val="9"/>
      <color indexed="58"/>
      <name val="Tahoma"/>
      <family val="2"/>
    </font>
    <font>
      <b/>
      <sz val="9"/>
      <name val="Tahoma"/>
      <family val="2"/>
    </font>
    <font>
      <b/>
      <sz val="8"/>
      <name val="Verdana"/>
      <family val="2"/>
    </font>
    <font>
      <sz val="7.5"/>
      <name val="Arial Narrow"/>
      <family val="2"/>
    </font>
    <font>
      <sz val="9"/>
      <color indexed="17"/>
      <name val="Tahoma"/>
      <family val="2"/>
    </font>
    <font>
      <b/>
      <sz val="8"/>
      <color indexed="10"/>
      <name val="Tahoma"/>
      <family val="2"/>
    </font>
    <font>
      <b/>
      <sz val="8"/>
      <color indexed="61"/>
      <name val="Arial"/>
      <family val="2"/>
    </font>
    <font>
      <sz val="8"/>
      <name val="Arial Narrow"/>
      <family val="2"/>
    </font>
    <font>
      <sz val="9"/>
      <name val="Arial Narrow"/>
      <family val="2"/>
    </font>
    <font>
      <b/>
      <u val="single"/>
      <sz val="8"/>
      <color indexed="10"/>
      <name val="Tahoma"/>
      <family val="2"/>
    </font>
    <font>
      <b/>
      <sz val="10"/>
      <name val="Tahoma"/>
      <family val="2"/>
    </font>
    <font>
      <b/>
      <sz val="8"/>
      <color indexed="12"/>
      <name val="Tahoma"/>
      <family val="2"/>
    </font>
    <font>
      <i/>
      <sz val="8"/>
      <name val="Verdana"/>
      <family val="2"/>
    </font>
    <font>
      <sz val="8"/>
      <name val="Verdana"/>
      <family val="2"/>
    </font>
    <font>
      <sz val="9"/>
      <color indexed="18"/>
      <name val="Tahoma"/>
      <family val="2"/>
    </font>
    <font>
      <b/>
      <sz val="9"/>
      <name val="Verdana"/>
      <family val="2"/>
    </font>
    <font>
      <i/>
      <u val="single"/>
      <sz val="9"/>
      <color indexed="18"/>
      <name val="Tahoma"/>
      <family val="2"/>
    </font>
    <font>
      <u val="single"/>
      <sz val="8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10"/>
      <name val="Verdana"/>
      <family val="2"/>
    </font>
    <font>
      <sz val="7"/>
      <name val="Verdana"/>
      <family val="2"/>
    </font>
    <font>
      <u val="singleAccounting"/>
      <sz val="8"/>
      <color indexed="62"/>
      <name val="Tahoma"/>
      <family val="2"/>
    </font>
    <font>
      <b/>
      <sz val="9"/>
      <color indexed="10"/>
      <name val="Tahoma"/>
      <family val="2"/>
    </font>
    <font>
      <sz val="8"/>
      <color indexed="62"/>
      <name val="Arial Narrow"/>
      <family val="2"/>
    </font>
    <font>
      <b/>
      <i/>
      <sz val="8"/>
      <color indexed="10"/>
      <name val="Verdana"/>
      <family val="2"/>
    </font>
    <font>
      <sz val="9"/>
      <color indexed="12"/>
      <name val="Tahoma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gray0625">
        <fgColor indexed="49"/>
      </patternFill>
    </fill>
    <fill>
      <patternFill patternType="gray0625">
        <fgColor indexed="4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</fills>
  <borders count="1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ck">
        <color indexed="49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 style="thick">
        <color indexed="49"/>
      </right>
      <top>
        <color indexed="63"/>
      </top>
      <bottom style="thick">
        <color indexed="49"/>
      </bottom>
    </border>
    <border>
      <left style="thick">
        <color indexed="49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>
        <color indexed="49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ck">
        <color indexed="49"/>
      </left>
      <right>
        <color indexed="63"/>
      </right>
      <top>
        <color indexed="63"/>
      </top>
      <bottom>
        <color indexed="63"/>
      </bottom>
    </border>
    <border>
      <left style="thick">
        <color indexed="23"/>
      </left>
      <right>
        <color indexed="63"/>
      </right>
      <top>
        <color indexed="63"/>
      </top>
      <bottom>
        <color indexed="63"/>
      </bottom>
    </border>
    <border>
      <left style="thick">
        <color indexed="23"/>
      </left>
      <right>
        <color indexed="63"/>
      </right>
      <top>
        <color indexed="63"/>
      </top>
      <bottom style="dotted">
        <color indexed="23"/>
      </bottom>
    </border>
    <border>
      <left>
        <color indexed="63"/>
      </left>
      <right>
        <color indexed="63"/>
      </right>
      <top>
        <color indexed="63"/>
      </top>
      <bottom style="dotted">
        <color indexed="23"/>
      </bottom>
    </border>
    <border>
      <left style="thick">
        <color indexed="23"/>
      </left>
      <right>
        <color indexed="63"/>
      </right>
      <top style="thick">
        <color indexed="23"/>
      </top>
      <bottom>
        <color indexed="63"/>
      </bottom>
    </border>
    <border>
      <left>
        <color indexed="63"/>
      </left>
      <right>
        <color indexed="63"/>
      </right>
      <top style="thick">
        <color indexed="23"/>
      </top>
      <bottom>
        <color indexed="63"/>
      </bottom>
    </border>
    <border>
      <left>
        <color indexed="63"/>
      </left>
      <right style="thick">
        <color indexed="23"/>
      </right>
      <top style="thick">
        <color indexed="23"/>
      </top>
      <bottom>
        <color indexed="63"/>
      </bottom>
    </border>
    <border>
      <left>
        <color indexed="63"/>
      </left>
      <right style="thick">
        <color indexed="23"/>
      </right>
      <top>
        <color indexed="63"/>
      </top>
      <bottom>
        <color indexed="63"/>
      </bottom>
    </border>
    <border>
      <left>
        <color indexed="63"/>
      </left>
      <right style="thick">
        <color indexed="23"/>
      </right>
      <top>
        <color indexed="63"/>
      </top>
      <bottom style="dotted">
        <color indexed="23"/>
      </bottom>
    </border>
    <border>
      <left style="thick">
        <color indexed="23"/>
      </left>
      <right>
        <color indexed="63"/>
      </right>
      <top>
        <color indexed="63"/>
      </top>
      <bottom style="thick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  <border>
      <left>
        <color indexed="63"/>
      </left>
      <right style="thick">
        <color indexed="23"/>
      </right>
      <top>
        <color indexed="63"/>
      </top>
      <bottom style="thick">
        <color indexed="23"/>
      </bottom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double"/>
    </border>
    <border>
      <left>
        <color indexed="63"/>
      </left>
      <right style="medium">
        <color indexed="4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49"/>
      </top>
      <bottom>
        <color indexed="63"/>
      </bottom>
    </border>
    <border>
      <left>
        <color indexed="63"/>
      </left>
      <right style="thick">
        <color indexed="49"/>
      </right>
      <top style="medium">
        <color indexed="49"/>
      </top>
      <bottom>
        <color indexed="63"/>
      </bottom>
    </border>
    <border>
      <left style="thick">
        <color indexed="49"/>
      </left>
      <right>
        <color indexed="63"/>
      </right>
      <top style="medium">
        <color indexed="49"/>
      </top>
      <bottom>
        <color indexed="63"/>
      </bottom>
    </border>
    <border>
      <left>
        <color indexed="63"/>
      </left>
      <right style="thick">
        <color indexed="49"/>
      </right>
      <top>
        <color indexed="63"/>
      </top>
      <bottom>
        <color indexed="63"/>
      </bottom>
    </border>
    <border>
      <left style="thick">
        <color indexed="49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 style="thick">
        <color indexed="49"/>
      </right>
      <top>
        <color indexed="63"/>
      </top>
      <bottom style="medium">
        <color indexed="49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>
        <color indexed="49"/>
      </left>
      <right>
        <color indexed="63"/>
      </right>
      <top>
        <color indexed="63"/>
      </top>
      <bottom style="dotted"/>
    </border>
    <border>
      <left>
        <color indexed="63"/>
      </left>
      <right style="thick">
        <color indexed="49"/>
      </right>
      <top>
        <color indexed="63"/>
      </top>
      <bottom style="dotted"/>
    </border>
    <border>
      <left style="double"/>
      <right style="double"/>
      <top style="double"/>
      <bottom style="double"/>
    </border>
    <border>
      <left style="thick"/>
      <right style="thick"/>
      <top style="thick"/>
      <bottom style="medium"/>
    </border>
    <border>
      <left style="thick"/>
      <right style="thick"/>
      <top>
        <color indexed="63"/>
      </top>
      <bottom style="medium"/>
    </border>
    <border>
      <left style="thick"/>
      <right style="thick"/>
      <top>
        <color indexed="63"/>
      </top>
      <bottom style="thick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>
        <color indexed="49"/>
      </left>
      <right style="medium">
        <color indexed="49"/>
      </right>
      <top>
        <color indexed="63"/>
      </top>
      <bottom>
        <color indexed="63"/>
      </bottom>
    </border>
    <border>
      <left style="thick">
        <color indexed="49"/>
      </left>
      <right style="medium">
        <color indexed="49"/>
      </right>
      <top style="double">
        <color indexed="49"/>
      </top>
      <bottom>
        <color indexed="63"/>
      </bottom>
    </border>
    <border>
      <left style="medium">
        <color indexed="49"/>
      </left>
      <right style="medium">
        <color indexed="49"/>
      </right>
      <top style="double">
        <color indexed="49"/>
      </top>
      <bottom>
        <color indexed="63"/>
      </bottom>
    </border>
    <border>
      <left style="medium">
        <color indexed="49"/>
      </left>
      <right>
        <color indexed="63"/>
      </right>
      <top style="double">
        <color indexed="49"/>
      </top>
      <bottom>
        <color indexed="63"/>
      </bottom>
    </border>
    <border>
      <left>
        <color indexed="63"/>
      </left>
      <right>
        <color indexed="63"/>
      </right>
      <top style="double">
        <color indexed="49"/>
      </top>
      <bottom>
        <color indexed="63"/>
      </bottom>
    </border>
    <border>
      <left>
        <color indexed="63"/>
      </left>
      <right style="medium">
        <color indexed="49"/>
      </right>
      <top style="double">
        <color indexed="49"/>
      </top>
      <bottom>
        <color indexed="63"/>
      </bottom>
    </border>
    <border>
      <left style="medium">
        <color indexed="49"/>
      </left>
      <right style="thick">
        <color indexed="49"/>
      </right>
      <top style="double">
        <color indexed="49"/>
      </top>
      <bottom>
        <color indexed="63"/>
      </bottom>
    </border>
    <border>
      <left style="medium">
        <color indexed="49"/>
      </left>
      <right style="thick">
        <color indexed="49"/>
      </right>
      <top>
        <color indexed="63"/>
      </top>
      <bottom>
        <color indexed="63"/>
      </bottom>
    </border>
    <border>
      <left style="medium">
        <color indexed="49"/>
      </left>
      <right>
        <color indexed="63"/>
      </right>
      <top>
        <color indexed="63"/>
      </top>
      <bottom>
        <color indexed="63"/>
      </bottom>
    </border>
    <border>
      <left style="thick">
        <color indexed="49"/>
      </left>
      <right style="medium">
        <color indexed="4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ck">
        <color indexed="49"/>
      </right>
      <top style="dotted"/>
      <bottom style="dotted"/>
    </border>
    <border>
      <left>
        <color indexed="63"/>
      </left>
      <right>
        <color indexed="63"/>
      </right>
      <top style="thin">
        <color indexed="49"/>
      </top>
      <bottom>
        <color indexed="63"/>
      </bottom>
    </border>
    <border>
      <left>
        <color indexed="63"/>
      </left>
      <right style="thin">
        <color indexed="49"/>
      </right>
      <top style="thin">
        <color indexed="49"/>
      </top>
      <bottom>
        <color indexed="63"/>
      </bottom>
    </border>
    <border>
      <left style="medium">
        <color indexed="49"/>
      </left>
      <right>
        <color indexed="63"/>
      </right>
      <top style="medium">
        <color indexed="49"/>
      </top>
      <bottom>
        <color indexed="63"/>
      </bottom>
    </border>
    <border>
      <left>
        <color indexed="63"/>
      </left>
      <right style="medium">
        <color indexed="49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dotted"/>
      <bottom style="medium">
        <color indexed="49"/>
      </bottom>
    </border>
    <border>
      <left>
        <color indexed="63"/>
      </left>
      <right style="thick">
        <color indexed="49"/>
      </right>
      <top style="dotted"/>
      <bottom style="medium">
        <color indexed="49"/>
      </bottom>
    </border>
    <border>
      <left style="thin">
        <color indexed="49"/>
      </left>
      <right>
        <color indexed="63"/>
      </right>
      <top style="thin">
        <color indexed="49"/>
      </top>
      <bottom style="thin">
        <color indexed="49"/>
      </bottom>
    </border>
    <border>
      <left>
        <color indexed="63"/>
      </left>
      <right style="thin">
        <color indexed="49"/>
      </right>
      <top style="thin">
        <color indexed="49"/>
      </top>
      <bottom style="thin">
        <color indexed="49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ck">
        <color indexed="40"/>
      </right>
      <top>
        <color indexed="63"/>
      </top>
      <bottom>
        <color indexed="63"/>
      </bottom>
    </border>
    <border>
      <left style="thin">
        <color indexed="49"/>
      </left>
      <right>
        <color indexed="63"/>
      </right>
      <top style="thin">
        <color indexed="49"/>
      </top>
      <bottom>
        <color indexed="63"/>
      </bottom>
    </border>
    <border>
      <left>
        <color indexed="63"/>
      </left>
      <right style="thick">
        <color indexed="49"/>
      </right>
      <top style="thin">
        <color indexed="49"/>
      </top>
      <bottom>
        <color indexed="63"/>
      </bottom>
    </border>
    <border>
      <left style="thick">
        <color indexed="49"/>
      </left>
      <right style="medium">
        <color indexed="49"/>
      </right>
      <top>
        <color indexed="63"/>
      </top>
      <bottom style="medium">
        <color indexed="49"/>
      </bottom>
    </border>
    <border>
      <left style="medium">
        <color indexed="49"/>
      </left>
      <right style="medium">
        <color indexed="49"/>
      </right>
      <top>
        <color indexed="63"/>
      </top>
      <bottom style="medium">
        <color indexed="49"/>
      </bottom>
    </border>
    <border>
      <left style="thick">
        <color indexed="49"/>
      </left>
      <right>
        <color indexed="63"/>
      </right>
      <top style="thick">
        <color indexed="49"/>
      </top>
      <bottom>
        <color indexed="63"/>
      </bottom>
    </border>
    <border>
      <left>
        <color indexed="63"/>
      </left>
      <right>
        <color indexed="63"/>
      </right>
      <top style="thick">
        <color indexed="49"/>
      </top>
      <bottom>
        <color indexed="63"/>
      </bottom>
    </border>
    <border>
      <left>
        <color indexed="63"/>
      </left>
      <right style="thick">
        <color indexed="49"/>
      </right>
      <top style="thick">
        <color indexed="49"/>
      </top>
      <bottom>
        <color indexed="63"/>
      </bottom>
    </border>
    <border>
      <left style="thick">
        <color indexed="49"/>
      </left>
      <right>
        <color indexed="63"/>
      </right>
      <top style="medium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medium">
        <color indexed="49"/>
      </top>
      <bottom style="double">
        <color indexed="49"/>
      </bottom>
    </border>
    <border>
      <left style="thick">
        <color indexed="49"/>
      </left>
      <right>
        <color indexed="63"/>
      </right>
      <top style="dotted"/>
      <bottom style="medium">
        <color indexed="49"/>
      </bottom>
    </border>
    <border>
      <left>
        <color indexed="63"/>
      </left>
      <right style="thick">
        <color indexed="49"/>
      </right>
      <top style="thin">
        <color indexed="49"/>
      </top>
      <bottom style="thin">
        <color indexed="49"/>
      </bottom>
    </border>
    <border>
      <left style="thin">
        <color indexed="49"/>
      </left>
      <right>
        <color indexed="63"/>
      </right>
      <top>
        <color indexed="63"/>
      </top>
      <bottom style="thin">
        <color indexed="49"/>
      </bottom>
    </border>
    <border>
      <left>
        <color indexed="63"/>
      </left>
      <right style="thin">
        <color indexed="49"/>
      </right>
      <top>
        <color indexed="63"/>
      </top>
      <bottom style="thin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thin">
        <color indexed="49"/>
      </bottom>
    </border>
    <border>
      <left>
        <color indexed="63"/>
      </left>
      <right style="medium">
        <color indexed="49"/>
      </right>
      <top style="medium">
        <color indexed="49"/>
      </top>
      <bottom>
        <color indexed="63"/>
      </bottom>
    </border>
    <border>
      <left>
        <color indexed="63"/>
      </left>
      <right style="thick">
        <color indexed="49"/>
      </right>
      <top style="medium">
        <color indexed="49"/>
      </top>
      <bottom style="double">
        <color indexed="49"/>
      </bottom>
    </border>
    <border>
      <left style="medium">
        <color indexed="49"/>
      </left>
      <right style="thick">
        <color indexed="49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medium">
        <color indexed="49"/>
      </top>
      <bottom style="dotted"/>
    </border>
    <border>
      <left>
        <color indexed="63"/>
      </left>
      <right style="thick">
        <color indexed="49"/>
      </right>
      <top style="medium">
        <color indexed="49"/>
      </top>
      <bottom style="dotted"/>
    </border>
    <border>
      <left style="thin">
        <color indexed="49"/>
      </left>
      <right>
        <color indexed="63"/>
      </right>
      <top style="medium">
        <color indexed="49"/>
      </top>
      <bottom style="medium">
        <color indexed="49"/>
      </bottom>
    </border>
    <border>
      <left>
        <color indexed="63"/>
      </left>
      <right style="thin">
        <color indexed="49"/>
      </right>
      <top style="medium">
        <color indexed="49"/>
      </top>
      <bottom style="medium">
        <color indexed="49"/>
      </bottom>
    </border>
    <border>
      <left>
        <color indexed="63"/>
      </left>
      <right style="thick">
        <color indexed="49"/>
      </right>
      <top>
        <color indexed="63"/>
      </top>
      <bottom style="thin">
        <color indexed="49"/>
      </bottom>
    </border>
    <border>
      <left>
        <color indexed="63"/>
      </left>
      <right>
        <color indexed="63"/>
      </right>
      <top style="medium">
        <color indexed="49"/>
      </top>
      <bottom style="medium">
        <color indexed="49"/>
      </bottom>
    </border>
    <border>
      <left>
        <color indexed="63"/>
      </left>
      <right style="thick">
        <color indexed="49"/>
      </right>
      <top style="medium">
        <color indexed="49"/>
      </top>
      <bottom style="medium">
        <color indexed="49"/>
      </bottom>
    </border>
    <border>
      <left style="thick">
        <color indexed="49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49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>
        <color indexed="49"/>
      </right>
      <top style="thin"/>
      <bottom>
        <color indexed="63"/>
      </bottom>
    </border>
    <border>
      <left>
        <color indexed="63"/>
      </left>
      <right style="thick">
        <color indexed="49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 style="thick">
        <color indexed="49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indexed="49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>
        <color indexed="49"/>
      </left>
      <right>
        <color indexed="63"/>
      </right>
      <top>
        <color indexed="63"/>
      </top>
      <bottom style="medium">
        <color indexed="49"/>
      </bottom>
    </border>
    <border>
      <left style="medium">
        <color indexed="49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indexed="49"/>
      </right>
      <top>
        <color indexed="63"/>
      </top>
      <bottom style="dotted"/>
    </border>
    <border>
      <left style="medium">
        <color indexed="49"/>
      </left>
      <right>
        <color indexed="63"/>
      </right>
      <top style="dotted"/>
      <bottom>
        <color indexed="63"/>
      </bottom>
    </border>
    <border>
      <left>
        <color indexed="63"/>
      </left>
      <right style="medium">
        <color indexed="49"/>
      </right>
      <top style="dotted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ck">
        <color indexed="49"/>
      </right>
      <top>
        <color indexed="63"/>
      </top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dotted">
        <color indexed="23"/>
      </top>
      <bottom>
        <color indexed="63"/>
      </bottom>
    </border>
    <border>
      <left>
        <color indexed="63"/>
      </left>
      <right style="thick">
        <color indexed="23"/>
      </right>
      <top style="dotted">
        <color indexed="2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0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76" fillId="19" borderId="0" applyNumberFormat="0" applyBorder="0" applyAlignment="0" applyProtection="0"/>
    <xf numFmtId="0" fontId="7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2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83" fillId="0" borderId="7" applyNumberFormat="0" applyFill="0" applyAlignment="0" applyProtection="0"/>
    <xf numFmtId="0" fontId="84" fillId="23" borderId="0" applyNumberFormat="0" applyBorder="0" applyAlignment="0" applyProtection="0"/>
    <xf numFmtId="0" fontId="85" fillId="0" borderId="0" applyNumberFormat="0" applyFill="0" applyBorder="0" applyAlignment="0" applyProtection="0"/>
    <xf numFmtId="0" fontId="86" fillId="24" borderId="8" applyNumberFormat="0" applyAlignment="0" applyProtection="0"/>
    <xf numFmtId="0" fontId="87" fillId="25" borderId="8" applyNumberFormat="0" applyAlignment="0" applyProtection="0"/>
    <xf numFmtId="0" fontId="88" fillId="25" borderId="9" applyNumberFormat="0" applyAlignment="0" applyProtection="0"/>
    <xf numFmtId="0" fontId="89" fillId="0" borderId="0" applyNumberFormat="0" applyFill="0" applyBorder="0" applyAlignment="0" applyProtection="0"/>
    <xf numFmtId="0" fontId="74" fillId="26" borderId="0" applyNumberFormat="0" applyBorder="0" applyAlignment="0" applyProtection="0"/>
    <xf numFmtId="0" fontId="74" fillId="27" borderId="0" applyNumberFormat="0" applyBorder="0" applyAlignment="0" applyProtection="0"/>
    <xf numFmtId="0" fontId="74" fillId="28" borderId="0" applyNumberFormat="0" applyBorder="0" applyAlignment="0" applyProtection="0"/>
    <xf numFmtId="0" fontId="74" fillId="29" borderId="0" applyNumberFormat="0" applyBorder="0" applyAlignment="0" applyProtection="0"/>
    <xf numFmtId="0" fontId="74" fillId="30" borderId="0" applyNumberFormat="0" applyBorder="0" applyAlignment="0" applyProtection="0"/>
    <xf numFmtId="0" fontId="74" fillId="31" borderId="0" applyNumberFormat="0" applyBorder="0" applyAlignment="0" applyProtection="0"/>
  </cellStyleXfs>
  <cellXfs count="45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Font="1" applyFill="1" applyBorder="1" applyAlignment="1" applyProtection="1">
      <alignment vertical="center"/>
      <protection locked="0"/>
    </xf>
    <xf numFmtId="0" fontId="0" fillId="0" borderId="18" xfId="0" applyFill="1" applyBorder="1" applyAlignment="1">
      <alignment vertical="center"/>
    </xf>
    <xf numFmtId="0" fontId="0" fillId="32" borderId="0" xfId="0" applyFill="1" applyAlignment="1">
      <alignment/>
    </xf>
    <xf numFmtId="0" fontId="0" fillId="32" borderId="0" xfId="0" applyFill="1" applyAlignment="1">
      <alignment vertical="center"/>
    </xf>
    <xf numFmtId="0" fontId="11" fillId="33" borderId="0" xfId="0" applyFont="1" applyFill="1" applyAlignment="1">
      <alignment/>
    </xf>
    <xf numFmtId="0" fontId="14" fillId="34" borderId="19" xfId="0" applyFont="1" applyFill="1" applyBorder="1" applyAlignment="1">
      <alignment horizontal="left" indent="1"/>
    </xf>
    <xf numFmtId="0" fontId="11" fillId="34" borderId="20" xfId="0" applyFont="1" applyFill="1" applyBorder="1" applyAlignment="1">
      <alignment horizontal="left" indent="1"/>
    </xf>
    <xf numFmtId="0" fontId="12" fillId="34" borderId="21" xfId="0" applyFont="1" applyFill="1" applyBorder="1" applyAlignment="1">
      <alignment/>
    </xf>
    <xf numFmtId="0" fontId="18" fillId="34" borderId="22" xfId="0" applyFont="1" applyFill="1" applyBorder="1" applyAlignment="1">
      <alignment/>
    </xf>
    <xf numFmtId="0" fontId="18" fillId="34" borderId="23" xfId="0" applyFont="1" applyFill="1" applyBorder="1" applyAlignment="1">
      <alignment/>
    </xf>
    <xf numFmtId="0" fontId="18" fillId="34" borderId="24" xfId="0" applyFont="1" applyFill="1" applyBorder="1" applyAlignment="1">
      <alignment/>
    </xf>
    <xf numFmtId="0" fontId="18" fillId="34" borderId="25" xfId="0" applyFont="1" applyFill="1" applyBorder="1" applyAlignment="1">
      <alignment/>
    </xf>
    <xf numFmtId="0" fontId="18" fillId="34" borderId="19" xfId="0" applyFont="1" applyFill="1" applyBorder="1" applyAlignment="1">
      <alignment/>
    </xf>
    <xf numFmtId="0" fontId="18" fillId="34" borderId="0" xfId="0" applyFont="1" applyFill="1" applyBorder="1" applyAlignment="1">
      <alignment/>
    </xf>
    <xf numFmtId="0" fontId="20" fillId="34" borderId="0" xfId="0" applyFont="1" applyFill="1" applyBorder="1" applyAlignment="1">
      <alignment horizontal="left" indent="1"/>
    </xf>
    <xf numFmtId="0" fontId="18" fillId="34" borderId="21" xfId="0" applyFont="1" applyFill="1" applyBorder="1" applyAlignment="1">
      <alignment/>
    </xf>
    <xf numFmtId="0" fontId="18" fillId="34" borderId="26" xfId="0" applyFont="1" applyFill="1" applyBorder="1" applyAlignment="1">
      <alignment/>
    </xf>
    <xf numFmtId="0" fontId="18" fillId="34" borderId="19" xfId="0" applyFont="1" applyFill="1" applyBorder="1" applyAlignment="1">
      <alignment horizontal="left" indent="1"/>
    </xf>
    <xf numFmtId="0" fontId="18" fillId="34" borderId="0" xfId="0" applyFont="1" applyFill="1" applyBorder="1" applyAlignment="1">
      <alignment horizontal="left" indent="1"/>
    </xf>
    <xf numFmtId="44" fontId="18" fillId="34" borderId="0" xfId="39" applyFont="1" applyFill="1" applyBorder="1" applyAlignment="1">
      <alignment/>
    </xf>
    <xf numFmtId="0" fontId="18" fillId="34" borderId="27" xfId="0" applyFont="1" applyFill="1" applyBorder="1" applyAlignment="1">
      <alignment/>
    </xf>
    <xf numFmtId="0" fontId="18" fillId="34" borderId="28" xfId="0" applyFont="1" applyFill="1" applyBorder="1" applyAlignment="1">
      <alignment/>
    </xf>
    <xf numFmtId="0" fontId="18" fillId="34" borderId="29" xfId="0" applyFont="1" applyFill="1" applyBorder="1" applyAlignment="1">
      <alignment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0" fillId="0" borderId="0" xfId="0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18" xfId="0" applyFont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0" fillId="0" borderId="33" xfId="0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34" xfId="0" applyFont="1" applyFill="1" applyBorder="1" applyAlignment="1" applyProtection="1">
      <alignment vertical="center"/>
      <protection/>
    </xf>
    <xf numFmtId="0" fontId="0" fillId="0" borderId="34" xfId="0" applyFill="1" applyBorder="1" applyAlignment="1" applyProtection="1">
      <alignment vertical="center"/>
      <protection/>
    </xf>
    <xf numFmtId="0" fontId="0" fillId="0" borderId="35" xfId="0" applyFill="1" applyBorder="1" applyAlignment="1" applyProtection="1">
      <alignment vertical="center"/>
      <protection/>
    </xf>
    <xf numFmtId="0" fontId="1" fillId="0" borderId="36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0" fillId="0" borderId="18" xfId="0" applyFill="1" applyBorder="1" applyAlignment="1" applyProtection="1">
      <alignment vertical="center"/>
      <protection/>
    </xf>
    <xf numFmtId="0" fontId="0" fillId="0" borderId="37" xfId="0" applyFill="1" applyBorder="1" applyAlignment="1" applyProtection="1">
      <alignment vertical="center"/>
      <protection/>
    </xf>
    <xf numFmtId="0" fontId="3" fillId="0" borderId="37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3" fillId="0" borderId="18" xfId="0" applyFont="1" applyFill="1" applyBorder="1" applyAlignment="1" applyProtection="1">
      <alignment vertical="center"/>
      <protection/>
    </xf>
    <xf numFmtId="0" fontId="1" fillId="0" borderId="37" xfId="0" applyFont="1" applyFill="1" applyBorder="1" applyAlignment="1" applyProtection="1">
      <alignment horizontal="center" vertical="center"/>
      <protection/>
    </xf>
    <xf numFmtId="0" fontId="3" fillId="0" borderId="37" xfId="0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vertical="center"/>
      <protection/>
    </xf>
    <xf numFmtId="0" fontId="0" fillId="0" borderId="13" xfId="0" applyFill="1" applyBorder="1" applyAlignment="1" applyProtection="1">
      <alignment vertical="center"/>
      <protection/>
    </xf>
    <xf numFmtId="0" fontId="12" fillId="0" borderId="0" xfId="0" applyFont="1" applyAlignment="1" applyProtection="1">
      <alignment/>
      <protection locked="0"/>
    </xf>
    <xf numFmtId="0" fontId="18" fillId="0" borderId="17" xfId="0" applyFont="1" applyFill="1" applyBorder="1" applyAlignment="1" applyProtection="1">
      <alignment/>
      <protection locked="0"/>
    </xf>
    <xf numFmtId="49" fontId="8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38" xfId="0" applyFont="1" applyFill="1" applyBorder="1" applyAlignment="1">
      <alignment vertical="center"/>
    </xf>
    <xf numFmtId="0" fontId="3" fillId="0" borderId="39" xfId="0" applyFont="1" applyFill="1" applyBorder="1" applyAlignment="1">
      <alignment vertical="center"/>
    </xf>
    <xf numFmtId="0" fontId="7" fillId="0" borderId="39" xfId="0" applyFont="1" applyFill="1" applyBorder="1" applyAlignment="1" applyProtection="1">
      <alignment horizontal="left" vertical="center" indent="1"/>
      <protection locked="0"/>
    </xf>
    <xf numFmtId="0" fontId="0" fillId="0" borderId="39" xfId="0" applyFill="1" applyBorder="1" applyAlignment="1">
      <alignment vertical="center"/>
    </xf>
    <xf numFmtId="0" fontId="1" fillId="0" borderId="39" xfId="0" applyFont="1" applyFill="1" applyBorder="1" applyAlignment="1">
      <alignment horizontal="right" vertical="center"/>
    </xf>
    <xf numFmtId="49" fontId="8" fillId="0" borderId="39" xfId="0" applyNumberFormat="1" applyFont="1" applyFill="1" applyBorder="1" applyAlignment="1" applyProtection="1">
      <alignment horizontal="center" vertical="center"/>
      <protection locked="0"/>
    </xf>
    <xf numFmtId="20" fontId="8" fillId="0" borderId="39" xfId="0" applyNumberFormat="1" applyFont="1" applyFill="1" applyBorder="1" applyAlignment="1" applyProtection="1">
      <alignment horizontal="center" vertical="center"/>
      <protection locked="0"/>
    </xf>
    <xf numFmtId="20" fontId="8" fillId="0" borderId="40" xfId="0" applyNumberFormat="1" applyFont="1" applyFill="1" applyBorder="1" applyAlignment="1" applyProtection="1">
      <alignment horizontal="center" vertical="center"/>
      <protection locked="0"/>
    </xf>
    <xf numFmtId="49" fontId="8" fillId="0" borderId="37" xfId="0" applyNumberFormat="1" applyFont="1" applyFill="1" applyBorder="1" applyAlignment="1" applyProtection="1">
      <alignment horizontal="center" vertical="center"/>
      <protection locked="0"/>
    </xf>
    <xf numFmtId="0" fontId="11" fillId="34" borderId="24" xfId="0" applyFont="1" applyFill="1" applyBorder="1" applyAlignment="1">
      <alignment/>
    </xf>
    <xf numFmtId="0" fontId="11" fillId="34" borderId="25" xfId="0" applyFont="1" applyFill="1" applyBorder="1" applyAlignment="1">
      <alignment/>
    </xf>
    <xf numFmtId="0" fontId="11" fillId="34" borderId="19" xfId="0" applyFont="1" applyFill="1" applyBorder="1" applyAlignment="1">
      <alignment/>
    </xf>
    <xf numFmtId="0" fontId="11" fillId="34" borderId="0" xfId="0" applyFont="1" applyFill="1" applyBorder="1" applyAlignment="1">
      <alignment/>
    </xf>
    <xf numFmtId="0" fontId="11" fillId="34" borderId="27" xfId="0" applyFont="1" applyFill="1" applyBorder="1" applyAlignment="1">
      <alignment/>
    </xf>
    <xf numFmtId="0" fontId="11" fillId="34" borderId="28" xfId="0" applyFont="1" applyFill="1" applyBorder="1" applyAlignment="1">
      <alignment/>
    </xf>
    <xf numFmtId="0" fontId="11" fillId="34" borderId="29" xfId="0" applyFont="1" applyFill="1" applyBorder="1" applyAlignment="1">
      <alignment/>
    </xf>
    <xf numFmtId="0" fontId="11" fillId="34" borderId="0" xfId="0" applyFont="1" applyFill="1" applyBorder="1" applyAlignment="1">
      <alignment horizontal="left"/>
    </xf>
    <xf numFmtId="20" fontId="11" fillId="34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 vertical="center"/>
    </xf>
    <xf numFmtId="0" fontId="21" fillId="33" borderId="0" xfId="0" applyFont="1" applyFill="1" applyBorder="1" applyAlignment="1">
      <alignment horizontal="left" indent="1"/>
    </xf>
    <xf numFmtId="0" fontId="13" fillId="33" borderId="0" xfId="0" applyFont="1" applyFill="1" applyBorder="1" applyAlignment="1">
      <alignment horizontal="left" indent="1"/>
    </xf>
    <xf numFmtId="0" fontId="0" fillId="0" borderId="0" xfId="0" applyAlignment="1">
      <alignment/>
    </xf>
    <xf numFmtId="0" fontId="2" fillId="35" borderId="0" xfId="0" applyFont="1" applyFill="1" applyAlignment="1">
      <alignment horizontal="center" vertical="center"/>
    </xf>
    <xf numFmtId="0" fontId="2" fillId="35" borderId="17" xfId="0" applyFont="1" applyFill="1" applyBorder="1" applyAlignment="1">
      <alignment horizontal="right" vertical="center"/>
    </xf>
    <xf numFmtId="0" fontId="30" fillId="35" borderId="0" xfId="0" applyFont="1" applyFill="1" applyAlignment="1">
      <alignment horizontal="center" vertical="center"/>
    </xf>
    <xf numFmtId="0" fontId="1" fillId="35" borderId="17" xfId="0" applyFont="1" applyFill="1" applyBorder="1" applyAlignment="1">
      <alignment horizontal="right" vertical="center"/>
    </xf>
    <xf numFmtId="0" fontId="1" fillId="35" borderId="17" xfId="0" applyFont="1" applyFill="1" applyBorder="1" applyAlignment="1">
      <alignment vertical="center"/>
    </xf>
    <xf numFmtId="186" fontId="1" fillId="35" borderId="17" xfId="0" applyNumberFormat="1" applyFont="1" applyFill="1" applyBorder="1" applyAlignment="1">
      <alignment vertical="center"/>
    </xf>
    <xf numFmtId="186" fontId="1" fillId="34" borderId="41" xfId="0" applyNumberFormat="1" applyFont="1" applyFill="1" applyBorder="1" applyAlignment="1">
      <alignment vertical="center"/>
    </xf>
    <xf numFmtId="0" fontId="3" fillId="0" borderId="0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>
      <alignment horizontal="center"/>
    </xf>
    <xf numFmtId="0" fontId="8" fillId="0" borderId="10" xfId="0" applyFont="1" applyFill="1" applyBorder="1" applyAlignment="1">
      <alignment vertical="center"/>
    </xf>
    <xf numFmtId="49" fontId="32" fillId="36" borderId="31" xfId="0" applyNumberFormat="1" applyFont="1" applyFill="1" applyBorder="1" applyAlignment="1" applyProtection="1">
      <alignment horizontal="center" vertical="center"/>
      <protection locked="0"/>
    </xf>
    <xf numFmtId="2" fontId="3" fillId="36" borderId="31" xfId="0" applyNumberFormat="1" applyFont="1" applyFill="1" applyBorder="1" applyAlignment="1" applyProtection="1">
      <alignment horizontal="right" vertical="center"/>
      <protection locked="0"/>
    </xf>
    <xf numFmtId="49" fontId="32" fillId="36" borderId="30" xfId="0" applyNumberFormat="1" applyFont="1" applyFill="1" applyBorder="1" applyAlignment="1" applyProtection="1">
      <alignment horizontal="center" vertical="center"/>
      <protection locked="0"/>
    </xf>
    <xf numFmtId="2" fontId="3" fillId="36" borderId="10" xfId="0" applyNumberFormat="1" applyFont="1" applyFill="1" applyBorder="1" applyAlignment="1" applyProtection="1">
      <alignment horizontal="right" vertical="center"/>
      <protection locked="0"/>
    </xf>
    <xf numFmtId="49" fontId="32" fillId="36" borderId="42" xfId="0" applyNumberFormat="1" applyFont="1" applyFill="1" applyBorder="1" applyAlignment="1" applyProtection="1">
      <alignment horizontal="center" vertical="center"/>
      <protection locked="0"/>
    </xf>
    <xf numFmtId="49" fontId="32" fillId="36" borderId="32" xfId="0" applyNumberFormat="1" applyFont="1" applyFill="1" applyBorder="1" applyAlignment="1" applyProtection="1">
      <alignment horizontal="center" vertical="center"/>
      <protection locked="0"/>
    </xf>
    <xf numFmtId="2" fontId="3" fillId="36" borderId="10" xfId="0" applyNumberFormat="1" applyFont="1" applyFill="1" applyBorder="1" applyAlignment="1" applyProtection="1">
      <alignment vertical="center"/>
      <protection/>
    </xf>
    <xf numFmtId="2" fontId="8" fillId="36" borderId="10" xfId="0" applyNumberFormat="1" applyFont="1" applyFill="1" applyBorder="1" applyAlignment="1" applyProtection="1">
      <alignment vertical="center"/>
      <protection/>
    </xf>
    <xf numFmtId="0" fontId="31" fillId="0" borderId="17" xfId="0" applyFont="1" applyBorder="1" applyAlignment="1">
      <alignment horizontal="center" vertical="center"/>
    </xf>
    <xf numFmtId="2" fontId="7" fillId="36" borderId="17" xfId="0" applyNumberFormat="1" applyFont="1" applyFill="1" applyBorder="1" applyAlignment="1" applyProtection="1">
      <alignment horizontal="right" vertical="center"/>
      <protection locked="0"/>
    </xf>
    <xf numFmtId="2" fontId="7" fillId="36" borderId="17" xfId="0" applyNumberFormat="1" applyFont="1" applyFill="1" applyBorder="1" applyAlignment="1" applyProtection="1">
      <alignment horizontal="right" vertical="center"/>
      <protection/>
    </xf>
    <xf numFmtId="14" fontId="0" fillId="37" borderId="43" xfId="0" applyNumberFormat="1" applyFill="1" applyBorder="1" applyAlignment="1" applyProtection="1">
      <alignment horizontal="center" vertical="center"/>
      <protection/>
    </xf>
    <xf numFmtId="14" fontId="0" fillId="37" borderId="44" xfId="0" applyNumberFormat="1" applyFill="1" applyBorder="1" applyAlignment="1" applyProtection="1">
      <alignment horizontal="center" vertical="center"/>
      <protection/>
    </xf>
    <xf numFmtId="0" fontId="0" fillId="37" borderId="43" xfId="0" applyFill="1" applyBorder="1" applyAlignment="1" applyProtection="1">
      <alignment vertical="center"/>
      <protection/>
    </xf>
    <xf numFmtId="14" fontId="0" fillId="37" borderId="43" xfId="0" applyNumberFormat="1" applyFill="1" applyBorder="1" applyAlignment="1" applyProtection="1">
      <alignment horizontal="right" vertical="center"/>
      <protection/>
    </xf>
    <xf numFmtId="0" fontId="0" fillId="37" borderId="45" xfId="0" applyFill="1" applyBorder="1" applyAlignment="1" applyProtection="1">
      <alignment vertical="center"/>
      <protection/>
    </xf>
    <xf numFmtId="176" fontId="34" fillId="34" borderId="0" xfId="39" applyNumberFormat="1" applyFont="1" applyFill="1" applyBorder="1" applyAlignment="1">
      <alignment horizontal="right"/>
    </xf>
    <xf numFmtId="175" fontId="34" fillId="34" borderId="0" xfId="0" applyNumberFormat="1" applyFont="1" applyFill="1" applyBorder="1" applyAlignment="1">
      <alignment horizontal="right"/>
    </xf>
    <xf numFmtId="20" fontId="11" fillId="0" borderId="17" xfId="0" applyNumberFormat="1" applyFont="1" applyFill="1" applyBorder="1" applyAlignment="1" applyProtection="1">
      <alignment/>
      <protection locked="0"/>
    </xf>
    <xf numFmtId="0" fontId="1" fillId="0" borderId="0" xfId="0" applyFont="1" applyFill="1" applyBorder="1" applyAlignment="1">
      <alignment horizontal="left" vertical="center"/>
    </xf>
    <xf numFmtId="0" fontId="36" fillId="34" borderId="19" xfId="0" applyFont="1" applyFill="1" applyBorder="1" applyAlignment="1">
      <alignment horizontal="left" indent="1"/>
    </xf>
    <xf numFmtId="0" fontId="36" fillId="34" borderId="0" xfId="0" applyFont="1" applyFill="1" applyBorder="1" applyAlignment="1">
      <alignment horizontal="left" indent="1"/>
    </xf>
    <xf numFmtId="0" fontId="37" fillId="34" borderId="0" xfId="0" applyFont="1" applyFill="1" applyBorder="1" applyAlignment="1">
      <alignment/>
    </xf>
    <xf numFmtId="0" fontId="39" fillId="0" borderId="46" xfId="0" applyFont="1" applyFill="1" applyBorder="1" applyAlignment="1">
      <alignment horizontal="center"/>
    </xf>
    <xf numFmtId="0" fontId="39" fillId="0" borderId="46" xfId="0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41" fillId="33" borderId="0" xfId="36" applyFont="1" applyFill="1" applyBorder="1" applyAlignment="1" applyProtection="1">
      <alignment horizontal="justify" vertical="center" wrapText="1"/>
      <protection locked="0"/>
    </xf>
    <xf numFmtId="0" fontId="11" fillId="0" borderId="0" xfId="0" applyFont="1" applyFill="1" applyAlignment="1">
      <alignment/>
    </xf>
    <xf numFmtId="0" fontId="37" fillId="33" borderId="0" xfId="0" applyFont="1" applyFill="1" applyAlignment="1">
      <alignment/>
    </xf>
    <xf numFmtId="8" fontId="44" fillId="0" borderId="47" xfId="0" applyNumberFormat="1" applyFont="1" applyBorder="1" applyAlignment="1">
      <alignment horizontal="center" wrapText="1"/>
    </xf>
    <xf numFmtId="8" fontId="44" fillId="0" borderId="48" xfId="0" applyNumberFormat="1" applyFont="1" applyBorder="1" applyAlignment="1">
      <alignment horizontal="center" wrapText="1"/>
    </xf>
    <xf numFmtId="8" fontId="44" fillId="0" borderId="49" xfId="0" applyNumberFormat="1" applyFont="1" applyBorder="1" applyAlignment="1">
      <alignment horizontal="center" wrapText="1"/>
    </xf>
    <xf numFmtId="44" fontId="26" fillId="34" borderId="0" xfId="39" applyFont="1" applyFill="1" applyAlignment="1">
      <alignment/>
    </xf>
    <xf numFmtId="44" fontId="18" fillId="34" borderId="0" xfId="0" applyNumberFormat="1" applyFont="1" applyFill="1" applyBorder="1" applyAlignment="1">
      <alignment/>
    </xf>
    <xf numFmtId="0" fontId="9" fillId="0" borderId="31" xfId="0" applyFont="1" applyFill="1" applyBorder="1" applyAlignment="1" applyProtection="1">
      <alignment horizontal="center"/>
      <protection locked="0"/>
    </xf>
    <xf numFmtId="44" fontId="47" fillId="0" borderId="50" xfId="39" applyFont="1" applyFill="1" applyBorder="1" applyAlignment="1" applyProtection="1">
      <alignment/>
      <protection locked="0"/>
    </xf>
    <xf numFmtId="44" fontId="25" fillId="0" borderId="17" xfId="39" applyFont="1" applyFill="1" applyBorder="1" applyAlignment="1" applyProtection="1">
      <alignment/>
      <protection locked="0"/>
    </xf>
    <xf numFmtId="0" fontId="0" fillId="35" borderId="0" xfId="0" applyFill="1" applyAlignment="1">
      <alignment vertical="center"/>
    </xf>
    <xf numFmtId="0" fontId="0" fillId="35" borderId="0" xfId="0" applyFill="1" applyAlignment="1">
      <alignment/>
    </xf>
    <xf numFmtId="0" fontId="2" fillId="35" borderId="0" xfId="0" applyFont="1" applyFill="1" applyAlignment="1">
      <alignment vertical="center"/>
    </xf>
    <xf numFmtId="0" fontId="12" fillId="0" borderId="0" xfId="0" applyFont="1" applyFill="1" applyAlignment="1">
      <alignment/>
    </xf>
    <xf numFmtId="0" fontId="41" fillId="0" borderId="0" xfId="36" applyFont="1" applyFill="1" applyBorder="1" applyAlignment="1" applyProtection="1">
      <alignment horizontal="justify" vertical="center" wrapText="1"/>
      <protection locked="0"/>
    </xf>
    <xf numFmtId="0" fontId="21" fillId="0" borderId="0" xfId="0" applyFont="1" applyFill="1" applyBorder="1" applyAlignment="1">
      <alignment horizontal="left" indent="1"/>
    </xf>
    <xf numFmtId="0" fontId="13" fillId="0" borderId="0" xfId="0" applyFont="1" applyFill="1" applyBorder="1" applyAlignment="1">
      <alignment horizontal="left" indent="1"/>
    </xf>
    <xf numFmtId="0" fontId="36" fillId="34" borderId="0" xfId="0" applyFont="1" applyFill="1" applyBorder="1" applyAlignment="1">
      <alignment horizontal="right"/>
    </xf>
    <xf numFmtId="0" fontId="53" fillId="0" borderId="18" xfId="0" applyFont="1" applyFill="1" applyBorder="1" applyAlignment="1" applyProtection="1">
      <alignment horizontal="center" vertical="center"/>
      <protection locked="0"/>
    </xf>
    <xf numFmtId="0" fontId="53" fillId="0" borderId="0" xfId="0" applyFont="1" applyFill="1" applyBorder="1" applyAlignment="1" applyProtection="1">
      <alignment horizontal="center" vertical="center"/>
      <protection locked="0"/>
    </xf>
    <xf numFmtId="0" fontId="54" fillId="0" borderId="0" xfId="0" applyFont="1" applyFill="1" applyBorder="1" applyAlignment="1" applyProtection="1">
      <alignment horizontal="left" vertical="center" indent="1"/>
      <protection locked="0"/>
    </xf>
    <xf numFmtId="0" fontId="11" fillId="0" borderId="51" xfId="0" applyFont="1" applyFill="1" applyBorder="1" applyAlignment="1" applyProtection="1">
      <alignment horizontal="left"/>
      <protection locked="0"/>
    </xf>
    <xf numFmtId="0" fontId="11" fillId="0" borderId="41" xfId="0" applyFont="1" applyFill="1" applyBorder="1" applyAlignment="1" applyProtection="1">
      <alignment horizontal="left"/>
      <protection locked="0"/>
    </xf>
    <xf numFmtId="0" fontId="11" fillId="0" borderId="52" xfId="0" applyNumberFormat="1" applyFont="1" applyFill="1" applyBorder="1" applyAlignment="1" applyProtection="1">
      <alignment/>
      <protection locked="0"/>
    </xf>
    <xf numFmtId="0" fontId="11" fillId="0" borderId="51" xfId="0" applyNumberFormat="1" applyFont="1" applyFill="1" applyBorder="1" applyAlignment="1" applyProtection="1">
      <alignment/>
      <protection locked="0"/>
    </xf>
    <xf numFmtId="0" fontId="11" fillId="0" borderId="41" xfId="0" applyNumberFormat="1" applyFont="1" applyFill="1" applyBorder="1" applyAlignment="1" applyProtection="1">
      <alignment/>
      <protection locked="0"/>
    </xf>
    <xf numFmtId="0" fontId="12" fillId="0" borderId="52" xfId="0" applyFont="1" applyBorder="1" applyAlignment="1" applyProtection="1">
      <alignment/>
      <protection locked="0"/>
    </xf>
    <xf numFmtId="0" fontId="12" fillId="0" borderId="51" xfId="0" applyFont="1" applyBorder="1" applyAlignment="1" applyProtection="1">
      <alignment/>
      <protection locked="0"/>
    </xf>
    <xf numFmtId="0" fontId="12" fillId="0" borderId="41" xfId="0" applyFont="1" applyBorder="1" applyAlignment="1" applyProtection="1">
      <alignment/>
      <protection locked="0"/>
    </xf>
    <xf numFmtId="14" fontId="11" fillId="0" borderId="52" xfId="0" applyNumberFormat="1" applyFont="1" applyFill="1" applyBorder="1" applyAlignment="1" applyProtection="1">
      <alignment/>
      <protection locked="0"/>
    </xf>
    <xf numFmtId="14" fontId="11" fillId="0" borderId="51" xfId="0" applyNumberFormat="1" applyFont="1" applyFill="1" applyBorder="1" applyAlignment="1" applyProtection="1">
      <alignment/>
      <protection locked="0"/>
    </xf>
    <xf numFmtId="14" fontId="11" fillId="0" borderId="41" xfId="0" applyNumberFormat="1" applyFont="1" applyFill="1" applyBorder="1" applyAlignment="1" applyProtection="1">
      <alignment/>
      <protection locked="0"/>
    </xf>
    <xf numFmtId="0" fontId="11" fillId="0" borderId="52" xfId="0" applyFont="1" applyFill="1" applyBorder="1" applyAlignment="1" applyProtection="1">
      <alignment/>
      <protection locked="0"/>
    </xf>
    <xf numFmtId="0" fontId="11" fillId="0" borderId="51" xfId="0" applyFont="1" applyFill="1" applyBorder="1" applyAlignment="1" applyProtection="1">
      <alignment/>
      <protection locked="0"/>
    </xf>
    <xf numFmtId="0" fontId="11" fillId="0" borderId="41" xfId="0" applyFont="1" applyFill="1" applyBorder="1" applyAlignment="1" applyProtection="1">
      <alignment/>
      <protection locked="0"/>
    </xf>
    <xf numFmtId="3" fontId="11" fillId="0" borderId="52" xfId="0" applyNumberFormat="1" applyFont="1" applyFill="1" applyBorder="1" applyAlignment="1" applyProtection="1">
      <alignment horizontal="left"/>
      <protection locked="0"/>
    </xf>
    <xf numFmtId="0" fontId="1" fillId="37" borderId="53" xfId="0" applyFont="1" applyFill="1" applyBorder="1" applyAlignment="1" applyProtection="1">
      <alignment horizontal="center" vertical="center"/>
      <protection locked="0"/>
    </xf>
    <xf numFmtId="0" fontId="51" fillId="37" borderId="54" xfId="0" applyFont="1" applyFill="1" applyBorder="1" applyAlignment="1" applyProtection="1">
      <alignment horizontal="center" vertical="center"/>
      <protection locked="0"/>
    </xf>
    <xf numFmtId="0" fontId="51" fillId="37" borderId="55" xfId="0" applyFont="1" applyFill="1" applyBorder="1" applyAlignment="1" applyProtection="1">
      <alignment horizontal="center" vertical="center"/>
      <protection locked="0"/>
    </xf>
    <xf numFmtId="0" fontId="51" fillId="37" borderId="56" xfId="0" applyFont="1" applyFill="1" applyBorder="1" applyAlignment="1" applyProtection="1">
      <alignment horizontal="center" vertical="center"/>
      <protection locked="0"/>
    </xf>
    <xf numFmtId="0" fontId="51" fillId="37" borderId="57" xfId="0" applyFont="1" applyFill="1" applyBorder="1" applyAlignment="1" applyProtection="1">
      <alignment horizontal="center" vertical="center"/>
      <protection locked="0"/>
    </xf>
    <xf numFmtId="0" fontId="51" fillId="37" borderId="58" xfId="0" applyFont="1" applyFill="1" applyBorder="1" applyAlignment="1" applyProtection="1">
      <alignment horizontal="center" vertical="center"/>
      <protection locked="0"/>
    </xf>
    <xf numFmtId="0" fontId="51" fillId="37" borderId="59" xfId="0" applyFont="1" applyFill="1" applyBorder="1" applyAlignment="1" applyProtection="1">
      <alignment horizontal="center" vertical="center"/>
      <protection locked="0"/>
    </xf>
    <xf numFmtId="0" fontId="1" fillId="37" borderId="60" xfId="0" applyFont="1" applyFill="1" applyBorder="1" applyAlignment="1" applyProtection="1">
      <alignment horizontal="center" vertical="center"/>
      <protection locked="0"/>
    </xf>
    <xf numFmtId="14" fontId="51" fillId="37" borderId="18" xfId="0" applyNumberFormat="1" applyFont="1" applyFill="1" applyBorder="1" applyAlignment="1" applyProtection="1">
      <alignment horizontal="center" vertical="center"/>
      <protection locked="0"/>
    </xf>
    <xf numFmtId="0" fontId="51" fillId="37" borderId="0" xfId="0" applyFont="1" applyFill="1" applyBorder="1" applyAlignment="1" applyProtection="1">
      <alignment horizontal="center" vertical="center"/>
      <protection locked="0"/>
    </xf>
    <xf numFmtId="0" fontId="51" fillId="37" borderId="33" xfId="0" applyFont="1" applyFill="1" applyBorder="1" applyAlignment="1" applyProtection="1">
      <alignment horizontal="center" vertical="center"/>
      <protection locked="0"/>
    </xf>
    <xf numFmtId="0" fontId="51" fillId="37" borderId="61" xfId="0" applyFont="1" applyFill="1" applyBorder="1" applyAlignment="1" applyProtection="1">
      <alignment horizontal="center" vertical="center"/>
      <protection locked="0"/>
    </xf>
    <xf numFmtId="0" fontId="51" fillId="37" borderId="53" xfId="0" applyFont="1" applyFill="1" applyBorder="1" applyAlignment="1" applyProtection="1">
      <alignment horizontal="center" vertical="center"/>
      <protection locked="0"/>
    </xf>
    <xf numFmtId="14" fontId="51" fillId="37" borderId="53" xfId="0" applyNumberFormat="1" applyFont="1" applyFill="1" applyBorder="1" applyAlignment="1" applyProtection="1">
      <alignment vertical="center"/>
      <protection locked="0"/>
    </xf>
    <xf numFmtId="0" fontId="51" fillId="37" borderId="53" xfId="0" applyFont="1" applyFill="1" applyBorder="1" applyAlignment="1" applyProtection="1">
      <alignment vertical="center"/>
      <protection locked="0"/>
    </xf>
    <xf numFmtId="0" fontId="51" fillId="37" borderId="60" xfId="0" applyFont="1" applyFill="1" applyBorder="1" applyAlignment="1" applyProtection="1">
      <alignment vertical="center"/>
      <protection locked="0"/>
    </xf>
    <xf numFmtId="0" fontId="0" fillId="37" borderId="53" xfId="0" applyFill="1" applyBorder="1" applyAlignment="1" applyProtection="1">
      <alignment vertical="center"/>
      <protection locked="0"/>
    </xf>
    <xf numFmtId="0" fontId="0" fillId="37" borderId="60" xfId="0" applyFill="1" applyBorder="1" applyAlignment="1" applyProtection="1">
      <alignment vertical="center"/>
      <protection locked="0"/>
    </xf>
    <xf numFmtId="14" fontId="51" fillId="37" borderId="61" xfId="0" applyNumberFormat="1" applyFont="1" applyFill="1" applyBorder="1" applyAlignment="1" applyProtection="1">
      <alignment horizontal="center" vertical="center"/>
      <protection locked="0"/>
    </xf>
    <xf numFmtId="0" fontId="51" fillId="37" borderId="37" xfId="0" applyFont="1" applyFill="1" applyBorder="1" applyAlignment="1" applyProtection="1">
      <alignment horizontal="center" vertical="center"/>
      <protection locked="0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14" fontId="51" fillId="37" borderId="18" xfId="0" applyNumberFormat="1" applyFont="1" applyFill="1" applyBorder="1" applyAlignment="1" applyProtection="1">
      <alignment horizontal="right" vertical="center"/>
      <protection locked="0"/>
    </xf>
    <xf numFmtId="0" fontId="51" fillId="37" borderId="0" xfId="0" applyFont="1" applyFill="1" applyBorder="1" applyAlignment="1" applyProtection="1">
      <alignment horizontal="right" vertical="center"/>
      <protection locked="0"/>
    </xf>
    <xf numFmtId="0" fontId="51" fillId="37" borderId="33" xfId="0" applyFont="1" applyFill="1" applyBorder="1" applyAlignment="1" applyProtection="1">
      <alignment horizontal="right" vertical="center"/>
      <protection locked="0"/>
    </xf>
    <xf numFmtId="0" fontId="1" fillId="37" borderId="62" xfId="0" applyFont="1" applyFill="1" applyBorder="1" applyAlignment="1" applyProtection="1">
      <alignment horizontal="center" vertical="center"/>
      <protection locked="0"/>
    </xf>
    <xf numFmtId="0" fontId="3" fillId="0" borderId="36" xfId="0" applyFont="1" applyBorder="1" applyAlignment="1">
      <alignment/>
    </xf>
    <xf numFmtId="0" fontId="3" fillId="0" borderId="34" xfId="0" applyFont="1" applyBorder="1" applyAlignment="1">
      <alignment/>
    </xf>
    <xf numFmtId="0" fontId="0" fillId="0" borderId="34" xfId="0" applyBorder="1" applyAlignment="1" applyProtection="1">
      <alignment vertical="center"/>
      <protection/>
    </xf>
    <xf numFmtId="0" fontId="0" fillId="0" borderId="35" xfId="0" applyBorder="1" applyAlignment="1" applyProtection="1">
      <alignment vertical="center"/>
      <protection/>
    </xf>
    <xf numFmtId="14" fontId="26" fillId="37" borderId="0" xfId="0" applyNumberFormat="1" applyFont="1" applyFill="1" applyBorder="1" applyAlignment="1" applyProtection="1">
      <alignment horizontal="center" vertical="center"/>
      <protection locked="0"/>
    </xf>
    <xf numFmtId="14" fontId="26" fillId="37" borderId="37" xfId="0" applyNumberFormat="1" applyFont="1" applyFill="1" applyBorder="1" applyAlignment="1" applyProtection="1">
      <alignment horizontal="center" vertical="center"/>
      <protection locked="0"/>
    </xf>
    <xf numFmtId="0" fontId="26" fillId="37" borderId="0" xfId="0" applyNumberFormat="1" applyFont="1" applyFill="1" applyBorder="1" applyAlignment="1" applyProtection="1">
      <alignment horizontal="center" vertical="center"/>
      <protection locked="0"/>
    </xf>
    <xf numFmtId="0" fontId="26" fillId="37" borderId="37" xfId="0" applyNumberFormat="1" applyFont="1" applyFill="1" applyBorder="1" applyAlignment="1" applyProtection="1">
      <alignment horizontal="center" vertical="center"/>
      <protection locked="0"/>
    </xf>
    <xf numFmtId="3" fontId="26" fillId="37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left" vertical="center"/>
    </xf>
    <xf numFmtId="0" fontId="51" fillId="37" borderId="60" xfId="0" applyFont="1" applyFill="1" applyBorder="1" applyAlignment="1" applyProtection="1">
      <alignment horizontal="center" vertical="center"/>
      <protection locked="0"/>
    </xf>
    <xf numFmtId="0" fontId="7" fillId="37" borderId="63" xfId="0" applyFont="1" applyFill="1" applyBorder="1" applyAlignment="1" applyProtection="1">
      <alignment horizontal="left"/>
      <protection locked="0"/>
    </xf>
    <xf numFmtId="0" fontId="7" fillId="37" borderId="64" xfId="0" applyFont="1" applyFill="1" applyBorder="1" applyAlignment="1" applyProtection="1">
      <alignment horizontal="left"/>
      <protection locked="0"/>
    </xf>
    <xf numFmtId="2" fontId="3" fillId="37" borderId="65" xfId="0" applyNumberFormat="1" applyFont="1" applyFill="1" applyBorder="1" applyAlignment="1" applyProtection="1">
      <alignment vertical="center"/>
      <protection/>
    </xf>
    <xf numFmtId="2" fontId="3" fillId="37" borderId="66" xfId="0" applyNumberFormat="1" applyFont="1" applyFill="1" applyBorder="1" applyAlignment="1" applyProtection="1">
      <alignment vertical="center"/>
      <protection/>
    </xf>
    <xf numFmtId="0" fontId="27" fillId="0" borderId="0" xfId="0" applyFont="1" applyBorder="1" applyAlignment="1" applyProtection="1">
      <alignment horizontal="center" vertical="center"/>
      <protection/>
    </xf>
    <xf numFmtId="0" fontId="27" fillId="0" borderId="18" xfId="0" applyFont="1" applyBorder="1" applyAlignment="1" applyProtection="1">
      <alignment horizontal="center" vertical="center"/>
      <protection/>
    </xf>
    <xf numFmtId="4" fontId="0" fillId="37" borderId="43" xfId="0" applyNumberFormat="1" applyFill="1" applyBorder="1" applyAlignment="1" applyProtection="1">
      <alignment vertical="center"/>
      <protection/>
    </xf>
    <xf numFmtId="0" fontId="1" fillId="0" borderId="18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4" fontId="0" fillId="37" borderId="63" xfId="0" applyNumberFormat="1" applyFill="1" applyBorder="1" applyAlignment="1" applyProtection="1">
      <alignment vertical="center"/>
      <protection/>
    </xf>
    <xf numFmtId="0" fontId="1" fillId="0" borderId="67" xfId="0" applyFont="1" applyBorder="1" applyAlignment="1" applyProtection="1">
      <alignment vertical="center"/>
      <protection/>
    </xf>
    <xf numFmtId="0" fontId="1" fillId="0" borderId="34" xfId="0" applyFont="1" applyBorder="1" applyAlignment="1" applyProtection="1">
      <alignment vertical="center"/>
      <protection/>
    </xf>
    <xf numFmtId="0" fontId="1" fillId="37" borderId="39" xfId="0" applyFont="1" applyFill="1" applyBorder="1" applyAlignment="1" applyProtection="1">
      <alignment vertical="center"/>
      <protection/>
    </xf>
    <xf numFmtId="0" fontId="1" fillId="37" borderId="68" xfId="0" applyFont="1" applyFill="1" applyBorder="1" applyAlignment="1" applyProtection="1">
      <alignment vertical="center"/>
      <protection/>
    </xf>
    <xf numFmtId="0" fontId="3" fillId="0" borderId="18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14" fontId="3" fillId="37" borderId="43" xfId="0" applyNumberFormat="1" applyFont="1" applyFill="1" applyBorder="1" applyAlignment="1" applyProtection="1">
      <alignment horizontal="center" vertical="center"/>
      <protection/>
    </xf>
    <xf numFmtId="0" fontId="3" fillId="37" borderId="43" xfId="0" applyFont="1" applyFill="1" applyBorder="1" applyAlignment="1" applyProtection="1">
      <alignment horizontal="right" vertical="center"/>
      <protection/>
    </xf>
    <xf numFmtId="0" fontId="0" fillId="37" borderId="43" xfId="0" applyFill="1" applyBorder="1" applyAlignment="1">
      <alignment/>
    </xf>
    <xf numFmtId="0" fontId="0" fillId="37" borderId="45" xfId="0" applyFill="1" applyBorder="1" applyAlignment="1">
      <alignment/>
    </xf>
    <xf numFmtId="0" fontId="1" fillId="0" borderId="69" xfId="0" applyFont="1" applyBorder="1" applyAlignment="1" applyProtection="1">
      <alignment horizontal="center" vertical="center"/>
      <protection/>
    </xf>
    <xf numFmtId="0" fontId="0" fillId="0" borderId="69" xfId="0" applyBorder="1" applyAlignment="1" applyProtection="1">
      <alignment horizontal="center" vertical="center"/>
      <protection/>
    </xf>
    <xf numFmtId="0" fontId="0" fillId="0" borderId="70" xfId="0" applyBorder="1" applyAlignment="1" applyProtection="1">
      <alignment horizontal="center" vertical="center"/>
      <protection/>
    </xf>
    <xf numFmtId="0" fontId="3" fillId="37" borderId="71" xfId="0" applyFont="1" applyFill="1" applyBorder="1" applyAlignment="1" applyProtection="1">
      <alignment vertical="center"/>
      <protection/>
    </xf>
    <xf numFmtId="0" fontId="3" fillId="37" borderId="72" xfId="0" applyFont="1" applyFill="1" applyBorder="1" applyAlignment="1" applyProtection="1">
      <alignment vertical="center"/>
      <protection/>
    </xf>
    <xf numFmtId="0" fontId="1" fillId="38" borderId="0" xfId="0" applyFont="1" applyFill="1" applyBorder="1" applyAlignment="1" applyProtection="1">
      <alignment horizontal="center" vertical="center"/>
      <protection/>
    </xf>
    <xf numFmtId="0" fontId="1" fillId="38" borderId="37" xfId="0" applyFont="1" applyFill="1" applyBorder="1" applyAlignment="1" applyProtection="1">
      <alignment horizontal="center" vertical="center"/>
      <protection/>
    </xf>
    <xf numFmtId="0" fontId="27" fillId="0" borderId="73" xfId="0" applyFont="1" applyBorder="1" applyAlignment="1" applyProtection="1">
      <alignment horizontal="right" vertical="center"/>
      <protection/>
    </xf>
    <xf numFmtId="0" fontId="0" fillId="0" borderId="38" xfId="0" applyFill="1" applyBorder="1" applyAlignment="1" applyProtection="1">
      <alignment horizontal="left" vertical="center"/>
      <protection/>
    </xf>
    <xf numFmtId="0" fontId="0" fillId="0" borderId="39" xfId="0" applyFill="1" applyBorder="1" applyAlignment="1" applyProtection="1">
      <alignment horizontal="left" vertical="center"/>
      <protection/>
    </xf>
    <xf numFmtId="0" fontId="3" fillId="37" borderId="0" xfId="0" applyFont="1" applyFill="1" applyBorder="1" applyAlignment="1" applyProtection="1">
      <alignment horizontal="left" vertical="center"/>
      <protection/>
    </xf>
    <xf numFmtId="0" fontId="3" fillId="37" borderId="74" xfId="0" applyFont="1" applyFill="1" applyBorder="1" applyAlignment="1" applyProtection="1">
      <alignment horizontal="left" vertical="center"/>
      <protection/>
    </xf>
    <xf numFmtId="0" fontId="23" fillId="0" borderId="36" xfId="0" applyFont="1" applyBorder="1" applyAlignment="1" applyProtection="1">
      <alignment vertical="center"/>
      <protection/>
    </xf>
    <xf numFmtId="0" fontId="23" fillId="0" borderId="34" xfId="0" applyFont="1" applyBorder="1" applyAlignment="1" applyProtection="1">
      <alignment vertical="center"/>
      <protection/>
    </xf>
    <xf numFmtId="0" fontId="23" fillId="0" borderId="35" xfId="0" applyFont="1" applyBorder="1" applyAlignment="1" applyProtection="1">
      <alignment vertical="center"/>
      <protection/>
    </xf>
    <xf numFmtId="0" fontId="27" fillId="0" borderId="37" xfId="0" applyFont="1" applyBorder="1" applyAlignment="1" applyProtection="1">
      <alignment horizontal="center" vertical="center"/>
      <protection/>
    </xf>
    <xf numFmtId="2" fontId="3" fillId="37" borderId="75" xfId="0" applyNumberFormat="1" applyFont="1" applyFill="1" applyBorder="1" applyAlignment="1" applyProtection="1">
      <alignment vertical="center"/>
      <protection/>
    </xf>
    <xf numFmtId="0" fontId="3" fillId="37" borderId="75" xfId="0" applyFont="1" applyFill="1" applyBorder="1" applyAlignment="1" applyProtection="1">
      <alignment vertical="center"/>
      <protection/>
    </xf>
    <xf numFmtId="0" fontId="3" fillId="37" borderId="76" xfId="0" applyFont="1" applyFill="1" applyBorder="1" applyAlignment="1" applyProtection="1">
      <alignment vertical="center"/>
      <protection/>
    </xf>
    <xf numFmtId="0" fontId="3" fillId="37" borderId="66" xfId="0" applyFont="1" applyFill="1" applyBorder="1" applyAlignment="1" applyProtection="1">
      <alignment vertical="center"/>
      <protection/>
    </xf>
    <xf numFmtId="0" fontId="52" fillId="0" borderId="0" xfId="0" applyFont="1" applyFill="1" applyBorder="1" applyAlignment="1" applyProtection="1">
      <alignment horizontal="left" vertical="top" indent="1"/>
      <protection locked="0"/>
    </xf>
    <xf numFmtId="0" fontId="51" fillId="37" borderId="0" xfId="0" applyFont="1" applyFill="1" applyBorder="1" applyAlignment="1" applyProtection="1">
      <alignment horizontal="left" vertical="center" indent="1"/>
      <protection locked="0"/>
    </xf>
    <xf numFmtId="0" fontId="3" fillId="0" borderId="18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37" borderId="77" xfId="0" applyFill="1" applyBorder="1" applyAlignment="1" applyProtection="1">
      <alignment vertical="center"/>
      <protection locked="0"/>
    </xf>
    <xf numFmtId="0" fontId="0" fillId="37" borderId="78" xfId="0" applyFill="1" applyBorder="1" applyAlignment="1" applyProtection="1">
      <alignment vertical="center"/>
      <protection locked="0"/>
    </xf>
    <xf numFmtId="0" fontId="4" fillId="38" borderId="79" xfId="0" applyFont="1" applyFill="1" applyBorder="1" applyAlignment="1">
      <alignment horizontal="center" vertical="center"/>
    </xf>
    <xf numFmtId="0" fontId="4" fillId="38" borderId="80" xfId="0" applyFont="1" applyFill="1" applyBorder="1" applyAlignment="1">
      <alignment horizontal="center" vertical="center"/>
    </xf>
    <xf numFmtId="0" fontId="4" fillId="38" borderId="81" xfId="0" applyFont="1" applyFill="1" applyBorder="1" applyAlignment="1">
      <alignment horizontal="center" vertical="center"/>
    </xf>
    <xf numFmtId="0" fontId="32" fillId="0" borderId="18" xfId="0" applyFont="1" applyBorder="1" applyAlignment="1">
      <alignment/>
    </xf>
    <xf numFmtId="0" fontId="32" fillId="0" borderId="0" xfId="0" applyFont="1" applyBorder="1" applyAlignment="1">
      <alignment/>
    </xf>
    <xf numFmtId="0" fontId="1" fillId="0" borderId="82" xfId="0" applyFont="1" applyBorder="1" applyAlignment="1">
      <alignment horizontal="center" vertical="center"/>
    </xf>
    <xf numFmtId="0" fontId="1" fillId="0" borderId="83" xfId="0" applyFont="1" applyBorder="1" applyAlignment="1">
      <alignment horizontal="center" vertical="center"/>
    </xf>
    <xf numFmtId="0" fontId="1" fillId="0" borderId="37" xfId="0" applyFont="1" applyBorder="1" applyAlignment="1">
      <alignment horizontal="left" vertical="center"/>
    </xf>
    <xf numFmtId="0" fontId="1" fillId="0" borderId="84" xfId="0" applyFont="1" applyBorder="1" applyAlignment="1" applyProtection="1">
      <alignment horizontal="center" vertical="center"/>
      <protection/>
    </xf>
    <xf numFmtId="0" fontId="1" fillId="0" borderId="70" xfId="0" applyFont="1" applyBorder="1" applyAlignment="1" applyProtection="1">
      <alignment horizontal="center" vertical="center"/>
      <protection/>
    </xf>
    <xf numFmtId="0" fontId="51" fillId="0" borderId="0" xfId="0" applyFont="1" applyFill="1" applyBorder="1" applyAlignment="1" applyProtection="1">
      <alignment horizontal="left" indent="1"/>
      <protection locked="0"/>
    </xf>
    <xf numFmtId="2" fontId="3" fillId="37" borderId="71" xfId="0" applyNumberFormat="1" applyFont="1" applyFill="1" applyBorder="1" applyAlignment="1" applyProtection="1">
      <alignment vertical="center"/>
      <protection/>
    </xf>
    <xf numFmtId="2" fontId="3" fillId="37" borderId="72" xfId="0" applyNumberFormat="1" applyFont="1" applyFill="1" applyBorder="1" applyAlignment="1" applyProtection="1">
      <alignment vertical="center"/>
      <protection/>
    </xf>
    <xf numFmtId="0" fontId="3" fillId="37" borderId="85" xfId="0" applyFont="1" applyFill="1" applyBorder="1" applyAlignment="1" applyProtection="1">
      <alignment vertical="center"/>
      <protection/>
    </xf>
    <xf numFmtId="2" fontId="3" fillId="37" borderId="86" xfId="0" applyNumberFormat="1" applyFont="1" applyFill="1" applyBorder="1" applyAlignment="1" applyProtection="1">
      <alignment vertical="center"/>
      <protection/>
    </xf>
    <xf numFmtId="2" fontId="3" fillId="37" borderId="87" xfId="0" applyNumberFormat="1" applyFont="1" applyFill="1" applyBorder="1" applyAlignment="1" applyProtection="1">
      <alignment vertical="center"/>
      <protection/>
    </xf>
    <xf numFmtId="2" fontId="3" fillId="37" borderId="88" xfId="0" applyNumberFormat="1" applyFont="1" applyFill="1" applyBorder="1" applyAlignment="1" applyProtection="1">
      <alignment vertical="center"/>
      <protection/>
    </xf>
    <xf numFmtId="2" fontId="3" fillId="37" borderId="89" xfId="0" applyNumberFormat="1" applyFont="1" applyFill="1" applyBorder="1" applyAlignment="1" applyProtection="1">
      <alignment vertical="center"/>
      <protection/>
    </xf>
    <xf numFmtId="0" fontId="51" fillId="0" borderId="0" xfId="0" applyFont="1" applyFill="1" applyBorder="1" applyAlignment="1" applyProtection="1">
      <alignment horizontal="left" vertical="center" indent="1"/>
      <protection locked="0"/>
    </xf>
    <xf numFmtId="0" fontId="3" fillId="0" borderId="36" xfId="0" applyFont="1" applyBorder="1" applyAlignment="1" applyProtection="1">
      <alignment vertical="center"/>
      <protection/>
    </xf>
    <xf numFmtId="0" fontId="3" fillId="0" borderId="34" xfId="0" applyFont="1" applyBorder="1" applyAlignment="1" applyProtection="1">
      <alignment vertical="center"/>
      <protection/>
    </xf>
    <xf numFmtId="0" fontId="3" fillId="0" borderId="90" xfId="0" applyFont="1" applyBorder="1" applyAlignment="1" applyProtection="1">
      <alignment vertical="center"/>
      <protection/>
    </xf>
    <xf numFmtId="20" fontId="26" fillId="37" borderId="0" xfId="0" applyNumberFormat="1" applyFont="1" applyFill="1" applyBorder="1" applyAlignment="1" applyProtection="1">
      <alignment horizontal="center" vertical="center"/>
      <protection locked="0"/>
    </xf>
    <xf numFmtId="20" fontId="26" fillId="37" borderId="37" xfId="0" applyNumberFormat="1" applyFont="1" applyFill="1" applyBorder="1" applyAlignment="1" applyProtection="1">
      <alignment horizontal="center" vertical="center"/>
      <protection locked="0"/>
    </xf>
    <xf numFmtId="0" fontId="1" fillId="0" borderId="91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right"/>
    </xf>
    <xf numFmtId="20" fontId="51" fillId="37" borderId="18" xfId="0" applyNumberFormat="1" applyFont="1" applyFill="1" applyBorder="1" applyAlignment="1" applyProtection="1">
      <alignment horizontal="center" vertical="center"/>
      <protection locked="0"/>
    </xf>
    <xf numFmtId="0" fontId="0" fillId="37" borderId="62" xfId="0" applyFill="1" applyBorder="1" applyAlignment="1" applyProtection="1">
      <alignment vertical="center"/>
      <protection locked="0"/>
    </xf>
    <xf numFmtId="0" fontId="0" fillId="37" borderId="92" xfId="0" applyFill="1" applyBorder="1" applyAlignment="1" applyProtection="1">
      <alignment vertical="center"/>
      <protection locked="0"/>
    </xf>
    <xf numFmtId="0" fontId="7" fillId="37" borderId="93" xfId="0" applyFont="1" applyFill="1" applyBorder="1" applyAlignment="1" applyProtection="1">
      <alignment/>
      <protection locked="0"/>
    </xf>
    <xf numFmtId="0" fontId="7" fillId="37" borderId="94" xfId="0" applyFont="1" applyFill="1" applyBorder="1" applyAlignment="1" applyProtection="1">
      <alignment/>
      <protection locked="0"/>
    </xf>
    <xf numFmtId="4" fontId="7" fillId="37" borderId="43" xfId="0" applyNumberFormat="1" applyFont="1" applyFill="1" applyBorder="1" applyAlignment="1" applyProtection="1">
      <alignment horizontal="left"/>
      <protection locked="0"/>
    </xf>
    <xf numFmtId="0" fontId="0" fillId="37" borderId="43" xfId="0" applyFill="1" applyBorder="1" applyAlignment="1" applyProtection="1">
      <alignment horizontal="left"/>
      <protection locked="0"/>
    </xf>
    <xf numFmtId="0" fontId="0" fillId="37" borderId="45" xfId="0" applyFill="1" applyBorder="1" applyAlignment="1" applyProtection="1">
      <alignment horizontal="left"/>
      <protection locked="0"/>
    </xf>
    <xf numFmtId="0" fontId="1" fillId="39" borderId="95" xfId="0" applyFont="1" applyFill="1" applyBorder="1" applyAlignment="1" applyProtection="1">
      <alignment horizontal="center" vertical="center"/>
      <protection/>
    </xf>
    <xf numFmtId="0" fontId="1" fillId="39" borderId="96" xfId="0" applyFont="1" applyFill="1" applyBorder="1" applyAlignment="1" applyProtection="1">
      <alignment horizontal="center" vertical="center"/>
      <protection/>
    </xf>
    <xf numFmtId="0" fontId="0" fillId="0" borderId="43" xfId="0" applyFill="1" applyBorder="1" applyAlignment="1" applyProtection="1">
      <alignment horizontal="center" vertical="center"/>
      <protection/>
    </xf>
    <xf numFmtId="0" fontId="0" fillId="0" borderId="45" xfId="0" applyFill="1" applyBorder="1" applyAlignment="1" applyProtection="1">
      <alignment horizontal="center" vertical="center"/>
      <protection/>
    </xf>
    <xf numFmtId="14" fontId="0" fillId="37" borderId="43" xfId="0" applyNumberFormat="1" applyFont="1" applyFill="1" applyBorder="1" applyAlignment="1" applyProtection="1">
      <alignment/>
      <protection locked="0"/>
    </xf>
    <xf numFmtId="14" fontId="0" fillId="0" borderId="43" xfId="0" applyNumberFormat="1" applyFill="1" applyBorder="1" applyAlignment="1" applyProtection="1">
      <alignment horizontal="center" vertical="center"/>
      <protection/>
    </xf>
    <xf numFmtId="0" fontId="0" fillId="37" borderId="43" xfId="0" applyFill="1" applyBorder="1" applyAlignment="1" applyProtection="1">
      <alignment/>
      <protection locked="0"/>
    </xf>
    <xf numFmtId="0" fontId="0" fillId="37" borderId="45" xfId="0" applyFill="1" applyBorder="1" applyAlignment="1" applyProtection="1">
      <alignment/>
      <protection locked="0"/>
    </xf>
    <xf numFmtId="0" fontId="0" fillId="0" borderId="44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4" fontId="7" fillId="37" borderId="43" xfId="0" applyNumberFormat="1" applyFont="1" applyFill="1" applyBorder="1" applyAlignment="1" applyProtection="1">
      <alignment horizontal="right"/>
      <protection locked="0"/>
    </xf>
    <xf numFmtId="0" fontId="40" fillId="35" borderId="0" xfId="0" applyFont="1" applyFill="1" applyAlignment="1">
      <alignment horizontal="center" vertical="center" wrapText="1"/>
    </xf>
    <xf numFmtId="0" fontId="3" fillId="37" borderId="86" xfId="0" applyFont="1" applyFill="1" applyBorder="1" applyAlignment="1" applyProtection="1">
      <alignment vertical="center"/>
      <protection/>
    </xf>
    <xf numFmtId="0" fontId="3" fillId="37" borderId="97" xfId="0" applyFont="1" applyFill="1" applyBorder="1" applyAlignment="1" applyProtection="1">
      <alignment vertical="center"/>
      <protection/>
    </xf>
    <xf numFmtId="0" fontId="1" fillId="39" borderId="98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33" xfId="0" applyFill="1" applyBorder="1" applyAlignment="1" applyProtection="1">
      <alignment vertical="center"/>
      <protection/>
    </xf>
    <xf numFmtId="0" fontId="3" fillId="0" borderId="18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37" borderId="87" xfId="0" applyFont="1" applyFill="1" applyBorder="1" applyAlignment="1" applyProtection="1">
      <alignment vertical="center"/>
      <protection/>
    </xf>
    <xf numFmtId="0" fontId="1" fillId="39" borderId="99" xfId="0" applyFont="1" applyFill="1" applyBorder="1" applyAlignment="1" applyProtection="1">
      <alignment horizontal="center" vertical="center"/>
      <protection/>
    </xf>
    <xf numFmtId="174" fontId="32" fillId="36" borderId="100" xfId="0" applyNumberFormat="1" applyFont="1" applyFill="1" applyBorder="1" applyAlignment="1" applyProtection="1">
      <alignment horizontal="center" vertical="center"/>
      <protection locked="0"/>
    </xf>
    <xf numFmtId="174" fontId="32" fillId="36" borderId="14" xfId="0" applyNumberFormat="1" applyFont="1" applyFill="1" applyBorder="1" applyAlignment="1" applyProtection="1">
      <alignment horizontal="center" vertical="center"/>
      <protection locked="0"/>
    </xf>
    <xf numFmtId="49" fontId="3" fillId="36" borderId="101" xfId="0" applyNumberFormat="1" applyFont="1" applyFill="1" applyBorder="1" applyAlignment="1" applyProtection="1">
      <alignment horizontal="left" vertical="center"/>
      <protection locked="0"/>
    </xf>
    <xf numFmtId="49" fontId="3" fillId="36" borderId="102" xfId="0" applyNumberFormat="1" applyFont="1" applyFill="1" applyBorder="1" applyAlignment="1" applyProtection="1">
      <alignment horizontal="left" vertical="center"/>
      <protection locked="0"/>
    </xf>
    <xf numFmtId="0" fontId="1" fillId="36" borderId="31" xfId="0" applyFont="1" applyFill="1" applyBorder="1" applyAlignment="1" applyProtection="1">
      <alignment horizontal="center" vertical="center"/>
      <protection locked="0"/>
    </xf>
    <xf numFmtId="0" fontId="1" fillId="36" borderId="10" xfId="0" applyFont="1" applyFill="1" applyBorder="1" applyAlignment="1" applyProtection="1">
      <alignment horizontal="center" vertical="center"/>
      <protection locked="0"/>
    </xf>
    <xf numFmtId="0" fontId="3" fillId="36" borderId="31" xfId="0" applyFont="1" applyFill="1" applyBorder="1" applyAlignment="1" applyProtection="1">
      <alignment horizontal="center" vertical="center"/>
      <protection locked="0"/>
    </xf>
    <xf numFmtId="0" fontId="0" fillId="36" borderId="10" xfId="0" applyFill="1" applyBorder="1" applyAlignment="1" applyProtection="1">
      <alignment horizontal="center" vertical="center"/>
      <protection locked="0"/>
    </xf>
    <xf numFmtId="2" fontId="3" fillId="36" borderId="31" xfId="0" applyNumberFormat="1" applyFont="1" applyFill="1" applyBorder="1" applyAlignment="1" applyProtection="1">
      <alignment horizontal="right" vertical="center"/>
      <protection locked="0"/>
    </xf>
    <xf numFmtId="2" fontId="0" fillId="36" borderId="10" xfId="0" applyNumberFormat="1" applyFill="1" applyBorder="1" applyAlignment="1" applyProtection="1">
      <alignment horizontal="right" vertical="center"/>
      <protection locked="0"/>
    </xf>
    <xf numFmtId="49" fontId="3" fillId="36" borderId="103" xfId="0" applyNumberFormat="1" applyFont="1" applyFill="1" applyBorder="1" applyAlignment="1" applyProtection="1">
      <alignment horizontal="left" vertical="center"/>
      <protection locked="0"/>
    </xf>
    <xf numFmtId="49" fontId="3" fillId="36" borderId="104" xfId="0" applyNumberFormat="1" applyFont="1" applyFill="1" applyBorder="1" applyAlignment="1" applyProtection="1">
      <alignment horizontal="left" vertical="center"/>
      <protection locked="0"/>
    </xf>
    <xf numFmtId="0" fontId="0" fillId="36" borderId="10" xfId="0" applyFill="1" applyBorder="1" applyAlignment="1" applyProtection="1">
      <alignment horizontal="right" vertical="center"/>
      <protection locked="0"/>
    </xf>
    <xf numFmtId="2" fontId="3" fillId="36" borderId="31" xfId="0" applyNumberFormat="1" applyFont="1" applyFill="1" applyBorder="1" applyAlignment="1" applyProtection="1">
      <alignment horizontal="right" vertical="center"/>
      <protection/>
    </xf>
    <xf numFmtId="2" fontId="0" fillId="36" borderId="10" xfId="0" applyNumberFormat="1" applyFill="1" applyBorder="1" applyAlignment="1" applyProtection="1">
      <alignment horizontal="right" vertical="center"/>
      <protection/>
    </xf>
    <xf numFmtId="2" fontId="3" fillId="0" borderId="105" xfId="0" applyNumberFormat="1" applyFont="1" applyFill="1" applyBorder="1" applyAlignment="1" applyProtection="1">
      <alignment horizontal="right" vertical="center"/>
      <protection locked="0"/>
    </xf>
    <xf numFmtId="2" fontId="3" fillId="0" borderId="37" xfId="0" applyNumberFormat="1" applyFont="1" applyFill="1" applyBorder="1" applyAlignment="1" applyProtection="1">
      <alignment horizontal="right" vertical="center"/>
      <protection locked="0"/>
    </xf>
    <xf numFmtId="0" fontId="0" fillId="0" borderId="106" xfId="0" applyFill="1" applyBorder="1" applyAlignment="1">
      <alignment horizontal="right" vertical="center"/>
    </xf>
    <xf numFmtId="0" fontId="0" fillId="0" borderId="107" xfId="0" applyFill="1" applyBorder="1" applyAlignment="1">
      <alignment horizontal="right" vertical="center"/>
    </xf>
    <xf numFmtId="2" fontId="3" fillId="0" borderId="108" xfId="0" applyNumberFormat="1" applyFont="1" applyFill="1" applyBorder="1" applyAlignment="1" applyProtection="1">
      <alignment horizontal="right" vertical="center"/>
      <protection locked="0"/>
    </xf>
    <xf numFmtId="2" fontId="3" fillId="0" borderId="109" xfId="0" applyNumberFormat="1" applyFont="1" applyFill="1" applyBorder="1" applyAlignment="1" applyProtection="1">
      <alignment horizontal="right" vertical="center"/>
      <protection locked="0"/>
    </xf>
    <xf numFmtId="0" fontId="1" fillId="34" borderId="52" xfId="0" applyFont="1" applyFill="1" applyBorder="1" applyAlignment="1">
      <alignment horizontal="right" vertical="center"/>
    </xf>
    <xf numFmtId="0" fontId="1" fillId="34" borderId="51" xfId="0" applyFont="1" applyFill="1" applyBorder="1" applyAlignment="1">
      <alignment horizontal="right" vertical="center"/>
    </xf>
    <xf numFmtId="0" fontId="1" fillId="34" borderId="41" xfId="0" applyFont="1" applyFill="1" applyBorder="1" applyAlignment="1">
      <alignment horizontal="right" vertical="center"/>
    </xf>
    <xf numFmtId="2" fontId="3" fillId="0" borderId="108" xfId="0" applyNumberFormat="1" applyFont="1" applyFill="1" applyBorder="1" applyAlignment="1" applyProtection="1">
      <alignment horizontal="right" vertical="center" shrinkToFit="1"/>
      <protection locked="0"/>
    </xf>
    <xf numFmtId="2" fontId="3" fillId="0" borderId="109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106" xfId="0" applyFill="1" applyBorder="1" applyAlignment="1">
      <alignment horizontal="right" vertical="center" shrinkToFit="1"/>
    </xf>
    <xf numFmtId="0" fontId="0" fillId="0" borderId="107" xfId="0" applyFill="1" applyBorder="1" applyAlignment="1">
      <alignment horizontal="right" vertical="center" shrinkToFit="1"/>
    </xf>
    <xf numFmtId="0" fontId="1" fillId="36" borderId="61" xfId="0" applyFont="1" applyFill="1" applyBorder="1" applyAlignment="1" applyProtection="1">
      <alignment vertical="center"/>
      <protection/>
    </xf>
    <xf numFmtId="0" fontId="1" fillId="36" borderId="0" xfId="0" applyFont="1" applyFill="1" applyBorder="1" applyAlignment="1" applyProtection="1">
      <alignment vertical="center"/>
      <protection/>
    </xf>
    <xf numFmtId="0" fontId="1" fillId="36" borderId="33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2" fontId="8" fillId="0" borderId="52" xfId="0" applyNumberFormat="1" applyFont="1" applyFill="1" applyBorder="1" applyAlignment="1" applyProtection="1">
      <alignment horizontal="right" vertical="center"/>
      <protection/>
    </xf>
    <xf numFmtId="2" fontId="8" fillId="0" borderId="110" xfId="0" applyNumberFormat="1" applyFont="1" applyFill="1" applyBorder="1" applyAlignment="1" applyProtection="1">
      <alignment horizontal="right"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2" fontId="0" fillId="36" borderId="111" xfId="0" applyNumberFormat="1" applyFill="1" applyBorder="1" applyAlignment="1" applyProtection="1">
      <alignment horizontal="right" vertical="center"/>
      <protection locked="0"/>
    </xf>
    <xf numFmtId="2" fontId="3" fillId="36" borderId="42" xfId="0" applyNumberFormat="1" applyFont="1" applyFill="1" applyBorder="1" applyAlignment="1" applyProtection="1">
      <alignment horizontal="right" vertical="center"/>
      <protection locked="0"/>
    </xf>
    <xf numFmtId="2" fontId="3" fillId="36" borderId="31" xfId="0" applyNumberFormat="1" applyFont="1" applyFill="1" applyBorder="1" applyAlignment="1" applyProtection="1">
      <alignment horizontal="right" vertical="center" shrinkToFit="1"/>
      <protection/>
    </xf>
    <xf numFmtId="2" fontId="0" fillId="36" borderId="10" xfId="0" applyNumberFormat="1" applyFill="1" applyBorder="1" applyAlignment="1" applyProtection="1">
      <alignment horizontal="right" vertical="center" shrinkToFit="1"/>
      <protection/>
    </xf>
    <xf numFmtId="0" fontId="3" fillId="36" borderId="42" xfId="0" applyFont="1" applyFill="1" applyBorder="1" applyAlignment="1" applyProtection="1">
      <alignment horizontal="center" vertical="center"/>
      <protection locked="0"/>
    </xf>
    <xf numFmtId="0" fontId="2" fillId="0" borderId="52" xfId="0" applyFont="1" applyBorder="1" applyAlignment="1">
      <alignment horizontal="center" vertical="center"/>
    </xf>
    <xf numFmtId="0" fontId="2" fillId="0" borderId="110" xfId="0" applyFont="1" applyBorder="1" applyAlignment="1">
      <alignment horizontal="center" vertical="center"/>
    </xf>
    <xf numFmtId="2" fontId="0" fillId="36" borderId="111" xfId="0" applyNumberFormat="1" applyFill="1" applyBorder="1" applyAlignment="1" applyProtection="1">
      <alignment horizontal="right" vertical="center" shrinkToFit="1"/>
      <protection/>
    </xf>
    <xf numFmtId="0" fontId="1" fillId="0" borderId="18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108" xfId="0" applyFont="1" applyBorder="1" applyAlignment="1">
      <alignment horizontal="center" vertical="center" wrapText="1"/>
    </xf>
    <xf numFmtId="0" fontId="1" fillId="0" borderId="109" xfId="0" applyFont="1" applyBorder="1" applyAlignment="1">
      <alignment horizontal="center" vertical="center" wrapText="1"/>
    </xf>
    <xf numFmtId="0" fontId="1" fillId="0" borderId="105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2" fontId="3" fillId="36" borderId="42" xfId="0" applyNumberFormat="1" applyFont="1" applyFill="1" applyBorder="1" applyAlignment="1" applyProtection="1">
      <alignment horizontal="right" vertical="center"/>
      <protection/>
    </xf>
    <xf numFmtId="0" fontId="1" fillId="0" borderId="31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26" fillId="0" borderId="17" xfId="0" applyFont="1" applyFill="1" applyBorder="1" applyAlignment="1" applyProtection="1">
      <alignment vertical="center"/>
      <protection/>
    </xf>
    <xf numFmtId="0" fontId="26" fillId="0" borderId="17" xfId="0" applyFont="1" applyFill="1" applyBorder="1" applyAlignment="1">
      <alignment vertical="center"/>
    </xf>
    <xf numFmtId="0" fontId="1" fillId="0" borderId="18" xfId="0" applyFont="1" applyFill="1" applyBorder="1" applyAlignment="1" applyProtection="1">
      <alignment/>
      <protection/>
    </xf>
    <xf numFmtId="0" fontId="1" fillId="0" borderId="0" xfId="0" applyFont="1" applyAlignment="1">
      <alignment/>
    </xf>
    <xf numFmtId="174" fontId="32" fillId="36" borderId="112" xfId="0" applyNumberFormat="1" applyFont="1" applyFill="1" applyBorder="1" applyAlignment="1" applyProtection="1">
      <alignment horizontal="center" vertical="center"/>
      <protection locked="0"/>
    </xf>
    <xf numFmtId="0" fontId="1" fillId="0" borderId="18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36" borderId="42" xfId="0" applyFont="1" applyFill="1" applyBorder="1" applyAlignment="1" applyProtection="1">
      <alignment horizontal="center" vertical="center"/>
      <protection locked="0"/>
    </xf>
    <xf numFmtId="0" fontId="2" fillId="0" borderId="17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10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13" xfId="0" applyFont="1" applyBorder="1" applyAlignment="1">
      <alignment horizontal="center" vertical="center"/>
    </xf>
    <xf numFmtId="0" fontId="4" fillId="38" borderId="79" xfId="0" applyFont="1" applyFill="1" applyBorder="1" applyAlignment="1">
      <alignment horizontal="center" vertical="center"/>
    </xf>
    <xf numFmtId="0" fontId="4" fillId="38" borderId="80" xfId="0" applyFont="1" applyFill="1" applyBorder="1" applyAlignment="1">
      <alignment horizontal="center" vertical="center"/>
    </xf>
    <xf numFmtId="0" fontId="4" fillId="38" borderId="81" xfId="0" applyFont="1" applyFill="1" applyBorder="1" applyAlignment="1">
      <alignment/>
    </xf>
    <xf numFmtId="0" fontId="1" fillId="0" borderId="100" xfId="0" applyFont="1" applyBorder="1" applyAlignment="1">
      <alignment horizontal="center" vertical="center"/>
    </xf>
    <xf numFmtId="0" fontId="1" fillId="0" borderId="114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 textRotation="90" wrapText="1"/>
    </xf>
    <xf numFmtId="0" fontId="1" fillId="0" borderId="42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wrapText="1"/>
    </xf>
    <xf numFmtId="0" fontId="1" fillId="0" borderId="115" xfId="0" applyFont="1" applyBorder="1" applyAlignment="1">
      <alignment horizontal="center" vertical="center"/>
    </xf>
    <xf numFmtId="0" fontId="1" fillId="0" borderId="106" xfId="0" applyFont="1" applyBorder="1" applyAlignment="1">
      <alignment horizontal="center" vertical="center"/>
    </xf>
    <xf numFmtId="0" fontId="1" fillId="0" borderId="107" xfId="0" applyFont="1" applyBorder="1" applyAlignment="1">
      <alignment horizontal="center" vertical="center"/>
    </xf>
    <xf numFmtId="49" fontId="3" fillId="36" borderId="116" xfId="0" applyNumberFormat="1" applyFont="1" applyFill="1" applyBorder="1" applyAlignment="1" applyProtection="1">
      <alignment horizontal="left" vertical="center"/>
      <protection locked="0"/>
    </xf>
    <xf numFmtId="49" fontId="3" fillId="36" borderId="117" xfId="0" applyNumberFormat="1" applyFont="1" applyFill="1" applyBorder="1" applyAlignment="1" applyProtection="1">
      <alignment horizontal="left" vertical="center"/>
      <protection locked="0"/>
    </xf>
    <xf numFmtId="174" fontId="32" fillId="36" borderId="114" xfId="0" applyNumberFormat="1" applyFont="1" applyFill="1" applyBorder="1" applyAlignment="1" applyProtection="1">
      <alignment horizontal="center" vertical="center"/>
      <protection locked="0"/>
    </xf>
    <xf numFmtId="0" fontId="0" fillId="38" borderId="118" xfId="0" applyFill="1" applyBorder="1" applyAlignment="1" applyProtection="1">
      <alignment vertical="center"/>
      <protection/>
    </xf>
    <xf numFmtId="0" fontId="0" fillId="38" borderId="39" xfId="0" applyFill="1" applyBorder="1" applyAlignment="1" applyProtection="1">
      <alignment vertical="center"/>
      <protection/>
    </xf>
    <xf numFmtId="0" fontId="0" fillId="38" borderId="68" xfId="0" applyFill="1" applyBorder="1" applyAlignment="1" applyProtection="1">
      <alignment vertical="center"/>
      <protection/>
    </xf>
    <xf numFmtId="14" fontId="0" fillId="36" borderId="119" xfId="0" applyNumberFormat="1" applyFill="1" applyBorder="1" applyAlignment="1" applyProtection="1">
      <alignment horizontal="left" vertical="center" indent="1"/>
      <protection locked="0"/>
    </xf>
    <xf numFmtId="0" fontId="0" fillId="36" borderId="43" xfId="0" applyFill="1" applyBorder="1" applyAlignment="1" applyProtection="1">
      <alignment horizontal="left" vertical="center" indent="1"/>
      <protection locked="0"/>
    </xf>
    <xf numFmtId="0" fontId="0" fillId="36" borderId="43" xfId="0" applyFill="1" applyBorder="1" applyAlignment="1" applyProtection="1">
      <alignment vertical="center"/>
      <protection/>
    </xf>
    <xf numFmtId="0" fontId="0" fillId="36" borderId="120" xfId="0" applyFill="1" applyBorder="1" applyAlignment="1" applyProtection="1">
      <alignment vertical="center"/>
      <protection/>
    </xf>
    <xf numFmtId="0" fontId="0" fillId="36" borderId="61" xfId="0" applyFill="1" applyBorder="1" applyAlignment="1" applyProtection="1">
      <alignment vertical="center"/>
      <protection/>
    </xf>
    <xf numFmtId="0" fontId="0" fillId="36" borderId="0" xfId="0" applyFill="1" applyBorder="1" applyAlignment="1" applyProtection="1">
      <alignment vertical="center"/>
      <protection/>
    </xf>
    <xf numFmtId="0" fontId="0" fillId="36" borderId="33" xfId="0" applyFill="1" applyBorder="1" applyAlignment="1" applyProtection="1">
      <alignment vertical="center"/>
      <protection/>
    </xf>
    <xf numFmtId="0" fontId="1" fillId="38" borderId="121" xfId="0" applyFont="1" applyFill="1" applyBorder="1" applyAlignment="1" applyProtection="1">
      <alignment horizontal="center" vertical="center"/>
      <protection/>
    </xf>
    <xf numFmtId="0" fontId="1" fillId="38" borderId="73" xfId="0" applyFont="1" applyFill="1" applyBorder="1" applyAlignment="1" applyProtection="1">
      <alignment horizontal="center" vertical="center"/>
      <protection/>
    </xf>
    <xf numFmtId="0" fontId="1" fillId="38" borderId="122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vertical="center"/>
      <protection/>
    </xf>
    <xf numFmtId="0" fontId="2" fillId="0" borderId="12" xfId="0" applyFont="1" applyFill="1" applyBorder="1" applyAlignment="1" applyProtection="1">
      <alignment vertical="center"/>
      <protection/>
    </xf>
    <xf numFmtId="0" fontId="2" fillId="0" borderId="18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33" xfId="0" applyFont="1" applyFill="1" applyBorder="1" applyAlignment="1" applyProtection="1">
      <alignment vertical="center"/>
      <protection/>
    </xf>
    <xf numFmtId="0" fontId="6" fillId="0" borderId="33" xfId="0" applyFont="1" applyFill="1" applyBorder="1" applyAlignment="1" applyProtection="1">
      <alignment vertical="center"/>
      <protection/>
    </xf>
    <xf numFmtId="49" fontId="3" fillId="36" borderId="123" xfId="0" applyNumberFormat="1" applyFont="1" applyFill="1" applyBorder="1" applyAlignment="1" applyProtection="1">
      <alignment horizontal="left" vertical="center"/>
      <protection locked="0"/>
    </xf>
    <xf numFmtId="49" fontId="3" fillId="36" borderId="124" xfId="0" applyNumberFormat="1" applyFont="1" applyFill="1" applyBorder="1" applyAlignment="1" applyProtection="1">
      <alignment horizontal="left" vertical="center"/>
      <protection locked="0"/>
    </xf>
    <xf numFmtId="0" fontId="0" fillId="36" borderId="111" xfId="0" applyFill="1" applyBorder="1" applyAlignment="1" applyProtection="1">
      <alignment horizontal="center" vertical="center"/>
      <protection locked="0"/>
    </xf>
    <xf numFmtId="0" fontId="0" fillId="0" borderId="125" xfId="0" applyFill="1" applyBorder="1" applyAlignment="1">
      <alignment horizontal="right" vertical="center" shrinkToFit="1"/>
    </xf>
    <xf numFmtId="0" fontId="0" fillId="0" borderId="126" xfId="0" applyFill="1" applyBorder="1" applyAlignment="1">
      <alignment horizontal="right" vertical="center" shrinkToFit="1"/>
    </xf>
    <xf numFmtId="2" fontId="8" fillId="0" borderId="106" xfId="0" applyNumberFormat="1" applyFont="1" applyFill="1" applyBorder="1" applyAlignment="1">
      <alignment vertical="center"/>
    </xf>
    <xf numFmtId="2" fontId="8" fillId="0" borderId="107" xfId="0" applyNumberFormat="1" applyFont="1" applyFill="1" applyBorder="1" applyAlignment="1">
      <alignment vertical="center"/>
    </xf>
    <xf numFmtId="2" fontId="8" fillId="0" borderId="52" xfId="0" applyNumberFormat="1" applyFont="1" applyFill="1" applyBorder="1" applyAlignment="1" applyProtection="1">
      <alignment horizontal="right" vertical="center"/>
      <protection locked="0"/>
    </xf>
    <xf numFmtId="2" fontId="8" fillId="0" borderId="110" xfId="0" applyNumberFormat="1" applyFont="1" applyFill="1" applyBorder="1" applyAlignment="1" applyProtection="1">
      <alignment horizontal="right" vertical="center"/>
      <protection locked="0"/>
    </xf>
    <xf numFmtId="0" fontId="1" fillId="36" borderId="111" xfId="0" applyFont="1" applyFill="1" applyBorder="1" applyAlignment="1" applyProtection="1">
      <alignment horizontal="center" vertical="center"/>
      <protection locked="0"/>
    </xf>
    <xf numFmtId="0" fontId="19" fillId="34" borderId="19" xfId="0" applyFont="1" applyFill="1" applyBorder="1" applyAlignment="1">
      <alignment horizontal="center"/>
    </xf>
    <xf numFmtId="0" fontId="19" fillId="34" borderId="0" xfId="0" applyFont="1" applyFill="1" applyBorder="1" applyAlignment="1">
      <alignment horizontal="center"/>
    </xf>
    <xf numFmtId="0" fontId="36" fillId="34" borderId="19" xfId="0" applyFont="1" applyFill="1" applyBorder="1" applyAlignment="1">
      <alignment horizontal="left" indent="1"/>
    </xf>
    <xf numFmtId="0" fontId="36" fillId="34" borderId="0" xfId="0" applyFont="1" applyFill="1" applyBorder="1" applyAlignment="1">
      <alignment horizontal="left" indent="1"/>
    </xf>
    <xf numFmtId="0" fontId="36" fillId="34" borderId="113" xfId="0" applyFont="1" applyFill="1" applyBorder="1" applyAlignment="1">
      <alignment horizontal="left" indent="1"/>
    </xf>
    <xf numFmtId="0" fontId="18" fillId="0" borderId="52" xfId="0" applyFont="1" applyFill="1" applyBorder="1" applyAlignment="1" applyProtection="1">
      <alignment/>
      <protection locked="0"/>
    </xf>
    <xf numFmtId="0" fontId="18" fillId="0" borderId="51" xfId="0" applyFont="1" applyFill="1" applyBorder="1" applyAlignment="1" applyProtection="1">
      <alignment/>
      <protection locked="0"/>
    </xf>
    <xf numFmtId="0" fontId="18" fillId="0" borderId="41" xfId="0" applyFont="1" applyFill="1" applyBorder="1" applyAlignment="1" applyProtection="1">
      <alignment/>
      <protection locked="0"/>
    </xf>
    <xf numFmtId="0" fontId="18" fillId="34" borderId="19" xfId="0" applyFont="1" applyFill="1" applyBorder="1" applyAlignment="1">
      <alignment horizontal="right"/>
    </xf>
    <xf numFmtId="0" fontId="18" fillId="34" borderId="0" xfId="0" applyFont="1" applyFill="1" applyBorder="1" applyAlignment="1">
      <alignment horizontal="right"/>
    </xf>
    <xf numFmtId="0" fontId="18" fillId="34" borderId="20" xfId="0" applyFont="1" applyFill="1" applyBorder="1" applyAlignment="1">
      <alignment horizontal="left" indent="1"/>
    </xf>
    <xf numFmtId="0" fontId="18" fillId="34" borderId="21" xfId="0" applyFont="1" applyFill="1" applyBorder="1" applyAlignment="1">
      <alignment horizontal="left" indent="1"/>
    </xf>
    <xf numFmtId="3" fontId="18" fillId="0" borderId="17" xfId="0" applyNumberFormat="1" applyFont="1" applyFill="1" applyBorder="1" applyAlignment="1" applyProtection="1">
      <alignment/>
      <protection locked="0"/>
    </xf>
    <xf numFmtId="0" fontId="18" fillId="0" borderId="17" xfId="0" applyFont="1" applyFill="1" applyBorder="1" applyAlignment="1" applyProtection="1">
      <alignment/>
      <protection locked="0"/>
    </xf>
    <xf numFmtId="0" fontId="50" fillId="34" borderId="19" xfId="0" applyFont="1" applyFill="1" applyBorder="1" applyAlignment="1">
      <alignment horizontal="left" indent="1"/>
    </xf>
    <xf numFmtId="0" fontId="50" fillId="34" borderId="0" xfId="0" applyFont="1" applyFill="1" applyBorder="1" applyAlignment="1">
      <alignment horizontal="left" indent="1"/>
    </xf>
    <xf numFmtId="0" fontId="50" fillId="34" borderId="25" xfId="0" applyFont="1" applyFill="1" applyBorder="1" applyAlignment="1">
      <alignment horizontal="left" indent="1"/>
    </xf>
    <xf numFmtId="0" fontId="18" fillId="34" borderId="19" xfId="0" applyFont="1" applyFill="1" applyBorder="1" applyAlignment="1">
      <alignment horizontal="left" indent="1"/>
    </xf>
    <xf numFmtId="0" fontId="18" fillId="34" borderId="0" xfId="0" applyFont="1" applyFill="1" applyBorder="1" applyAlignment="1">
      <alignment horizontal="left" indent="1"/>
    </xf>
    <xf numFmtId="0" fontId="49" fillId="34" borderId="19" xfId="0" applyFont="1" applyFill="1" applyBorder="1" applyAlignment="1">
      <alignment horizontal="left" indent="1"/>
    </xf>
    <xf numFmtId="0" fontId="49" fillId="34" borderId="0" xfId="0" applyFont="1" applyFill="1" applyBorder="1" applyAlignment="1">
      <alignment horizontal="left" indent="1"/>
    </xf>
    <xf numFmtId="0" fontId="18" fillId="0" borderId="10" xfId="0" applyFont="1" applyFill="1" applyBorder="1" applyAlignment="1" applyProtection="1">
      <alignment/>
      <protection locked="0"/>
    </xf>
    <xf numFmtId="0" fontId="45" fillId="33" borderId="0" xfId="0" applyFont="1" applyFill="1" applyAlignment="1">
      <alignment/>
    </xf>
    <xf numFmtId="14" fontId="18" fillId="0" borderId="127" xfId="0" applyNumberFormat="1" applyFont="1" applyFill="1" applyBorder="1" applyAlignment="1" applyProtection="1">
      <alignment horizontal="left"/>
      <protection locked="0"/>
    </xf>
    <xf numFmtId="0" fontId="18" fillId="0" borderId="128" xfId="0" applyFont="1" applyFill="1" applyBorder="1" applyAlignment="1" applyProtection="1">
      <alignment horizontal="left"/>
      <protection locked="0"/>
    </xf>
    <xf numFmtId="0" fontId="18" fillId="0" borderId="129" xfId="0" applyFont="1" applyFill="1" applyBorder="1" applyAlignment="1" applyProtection="1">
      <alignment horizontal="left"/>
      <protection locked="0"/>
    </xf>
    <xf numFmtId="14" fontId="18" fillId="0" borderId="52" xfId="0" applyNumberFormat="1" applyFont="1" applyFill="1" applyBorder="1" applyAlignment="1" applyProtection="1">
      <alignment horizontal="left"/>
      <protection locked="0"/>
    </xf>
    <xf numFmtId="0" fontId="18" fillId="0" borderId="51" xfId="0" applyFont="1" applyFill="1" applyBorder="1" applyAlignment="1" applyProtection="1">
      <alignment horizontal="left"/>
      <protection locked="0"/>
    </xf>
    <xf numFmtId="0" fontId="18" fillId="0" borderId="41" xfId="0" applyFont="1" applyFill="1" applyBorder="1" applyAlignment="1" applyProtection="1">
      <alignment horizontal="left"/>
      <protection locked="0"/>
    </xf>
    <xf numFmtId="0" fontId="41" fillId="33" borderId="0" xfId="36" applyFont="1" applyFill="1" applyAlignment="1" applyProtection="1">
      <alignment/>
      <protection locked="0"/>
    </xf>
    <xf numFmtId="0" fontId="37" fillId="33" borderId="0" xfId="0" applyFont="1" applyFill="1" applyAlignment="1" applyProtection="1">
      <alignment/>
      <protection locked="0"/>
    </xf>
    <xf numFmtId="0" fontId="41" fillId="33" borderId="0" xfId="36" applyFont="1" applyFill="1" applyBorder="1" applyAlignment="1" applyProtection="1">
      <alignment horizontal="justify" vertical="center" wrapText="1"/>
      <protection locked="0"/>
    </xf>
    <xf numFmtId="0" fontId="48" fillId="34" borderId="130" xfId="0" applyFont="1" applyFill="1" applyBorder="1" applyAlignment="1">
      <alignment horizontal="right"/>
    </xf>
    <xf numFmtId="0" fontId="48" fillId="34" borderId="131" xfId="0" applyFont="1" applyFill="1" applyBorder="1" applyAlignment="1">
      <alignment horizontal="right"/>
    </xf>
    <xf numFmtId="44" fontId="46" fillId="34" borderId="105" xfId="0" applyNumberFormat="1" applyFont="1" applyFill="1" applyBorder="1" applyAlignment="1">
      <alignment/>
    </xf>
    <xf numFmtId="44" fontId="46" fillId="34" borderId="25" xfId="0" applyNumberFormat="1" applyFont="1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1">
    <dxf>
      <font>
        <color indexed="4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219075</xdr:colOff>
      <xdr:row>1</xdr:row>
      <xdr:rowOff>114300</xdr:rowOff>
    </xdr:from>
    <xdr:to>
      <xdr:col>15</xdr:col>
      <xdr:colOff>66675</xdr:colOff>
      <xdr:row>2</xdr:row>
      <xdr:rowOff>228600</xdr:rowOff>
    </xdr:to>
    <xdr:sp>
      <xdr:nvSpPr>
        <xdr:cNvPr id="1" name="AutoShape 2" descr="50%"/>
        <xdr:cNvSpPr>
          <a:spLocks/>
        </xdr:cNvSpPr>
      </xdr:nvSpPr>
      <xdr:spPr>
        <a:xfrm>
          <a:off x="2524125" y="781050"/>
          <a:ext cx="2466975" cy="400050"/>
        </a:xfrm>
        <a:prstGeom prst="roundRect">
          <a:avLst/>
        </a:prstGeom>
        <a:pattFill prst="pct50">
          <a:fgClr>
            <a:srgbClr val="33CCCC"/>
          </a:fgClr>
          <a:bgClr>
            <a:srgbClr val="FFFFFF"/>
          </a:bgClr>
        </a:patt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CESTOVNÍ PŘÍKAZ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628650</xdr:colOff>
      <xdr:row>1</xdr:row>
      <xdr:rowOff>85725</xdr:rowOff>
    </xdr:from>
    <xdr:to>
      <xdr:col>13</xdr:col>
      <xdr:colOff>152400</xdr:colOff>
      <xdr:row>2</xdr:row>
      <xdr:rowOff>161925</xdr:rowOff>
    </xdr:to>
    <xdr:sp>
      <xdr:nvSpPr>
        <xdr:cNvPr id="1" name="AutoShape 4" descr="50%"/>
        <xdr:cNvSpPr>
          <a:spLocks/>
        </xdr:cNvSpPr>
      </xdr:nvSpPr>
      <xdr:spPr>
        <a:xfrm>
          <a:off x="1952625" y="714375"/>
          <a:ext cx="3590925" cy="352425"/>
        </a:xfrm>
        <a:prstGeom prst="roundRect">
          <a:avLst/>
        </a:prstGeom>
        <a:pattFill prst="pct50">
          <a:fgClr>
            <a:srgbClr val="33CCCC"/>
          </a:fgClr>
          <a:bgClr>
            <a:srgbClr val="FFFFFF"/>
          </a:bgClr>
        </a:patt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VYÚČTOVÁNÍ PRACOVNÍ CESTY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inet.muni.cz/proxy/rec/smernice/Tab.2.htm" TargetMode="External" /><Relationship Id="rId2" Type="http://schemas.openxmlformats.org/officeDocument/2006/relationships/hyperlink" Target="https://inet.muni.cz/proxy/rec/smernice/priloha1-cestnahr.doc" TargetMode="External" /><Relationship Id="rId3" Type="http://schemas.openxmlformats.org/officeDocument/2006/relationships/hyperlink" Target="https://inet.muni.cz/proxy/rec/smernice/Tab.2.htm" TargetMode="External" /><Relationship Id="rId4" Type="http://schemas.openxmlformats.org/officeDocument/2006/relationships/comments" Target="../comments3.xml" /><Relationship Id="rId5" Type="http://schemas.openxmlformats.org/officeDocument/2006/relationships/vmlDrawing" Target="../drawings/vmlDrawing3.vml" /><Relationship Id="rId6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AI43"/>
  <sheetViews>
    <sheetView showGridLines="0" showRowColHeaders="0" tabSelected="1" zoomScalePageLayoutView="0" workbookViewId="0" topLeftCell="A1">
      <selection activeCell="H1" sqref="H1:P1"/>
    </sheetView>
  </sheetViews>
  <sheetFormatPr defaultColWidth="9.140625" defaultRowHeight="12.75"/>
  <cols>
    <col min="1" max="1" width="5.7109375" style="0" customWidth="1"/>
    <col min="2" max="3" width="4.7109375" style="0" customWidth="1"/>
    <col min="4" max="4" width="5.28125" style="0" customWidth="1"/>
    <col min="5" max="11" width="4.7109375" style="0" customWidth="1"/>
    <col min="12" max="12" width="5.140625" style="0" customWidth="1"/>
    <col min="13" max="13" width="5.8515625" style="0" customWidth="1"/>
    <col min="14" max="22" width="4.7109375" style="0" customWidth="1"/>
    <col min="23" max="23" width="5.7109375" style="0" customWidth="1"/>
    <col min="24" max="35" width="9.140625" style="125" customWidth="1"/>
  </cols>
  <sheetData>
    <row r="1" spans="1:23" ht="52.5" customHeight="1">
      <c r="A1" s="140"/>
      <c r="B1" s="140"/>
      <c r="C1" s="140"/>
      <c r="D1" s="140"/>
      <c r="E1" s="140"/>
      <c r="F1" s="140"/>
      <c r="G1" s="140"/>
      <c r="H1" s="293" t="s">
        <v>87</v>
      </c>
      <c r="I1" s="293"/>
      <c r="J1" s="293"/>
      <c r="K1" s="293"/>
      <c r="L1" s="293"/>
      <c r="M1" s="293"/>
      <c r="N1" s="293"/>
      <c r="O1" s="293"/>
      <c r="P1" s="293"/>
      <c r="Q1" s="140"/>
      <c r="R1" s="140"/>
      <c r="S1" s="140"/>
      <c r="T1" s="140"/>
      <c r="U1" s="140"/>
      <c r="V1" s="140"/>
      <c r="W1" s="140"/>
    </row>
    <row r="2" spans="1:23" ht="22.5" customHeight="1" thickBot="1">
      <c r="A2" s="140"/>
      <c r="R2" t="s">
        <v>120</v>
      </c>
      <c r="W2" s="140"/>
    </row>
    <row r="3" spans="1:23" ht="24.75" customHeight="1" thickTop="1">
      <c r="A3" s="140"/>
      <c r="B3" s="248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50"/>
      <c r="W3" s="140"/>
    </row>
    <row r="4" spans="1:35" s="2" customFormat="1" ht="18" customHeight="1">
      <c r="A4" s="139"/>
      <c r="B4" s="251" t="s">
        <v>114</v>
      </c>
      <c r="C4" s="252"/>
      <c r="D4" s="252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3"/>
      <c r="Q4" s="200" t="s">
        <v>101</v>
      </c>
      <c r="R4" s="200"/>
      <c r="S4" s="200"/>
      <c r="T4" s="195"/>
      <c r="U4" s="195"/>
      <c r="V4" s="196"/>
      <c r="W4" s="139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</row>
    <row r="5" spans="1:35" s="2" customFormat="1" ht="18" customHeight="1">
      <c r="A5" s="139"/>
      <c r="B5" s="147"/>
      <c r="C5" s="148"/>
      <c r="D5" s="148"/>
      <c r="E5" s="266"/>
      <c r="F5" s="266"/>
      <c r="G5" s="266"/>
      <c r="H5" s="266"/>
      <c r="I5" s="266"/>
      <c r="J5" s="266"/>
      <c r="K5" s="266"/>
      <c r="L5" s="266"/>
      <c r="M5" s="266"/>
      <c r="N5" s="266"/>
      <c r="O5" s="266"/>
      <c r="P5" s="3"/>
      <c r="Q5" s="200" t="s">
        <v>100</v>
      </c>
      <c r="R5" s="200"/>
      <c r="S5" s="200"/>
      <c r="T5" s="197">
        <f>IF(Pracoviste="","",Pracoviste)</f>
      </c>
      <c r="U5" s="197"/>
      <c r="V5" s="198"/>
      <c r="W5" s="139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</row>
    <row r="6" spans="1:35" s="2" customFormat="1" ht="18" customHeight="1">
      <c r="A6" s="139"/>
      <c r="B6" s="147"/>
      <c r="C6" s="148"/>
      <c r="D6" s="148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3"/>
      <c r="Q6" s="200" t="s">
        <v>84</v>
      </c>
      <c r="R6" s="200"/>
      <c r="S6" s="200"/>
      <c r="T6" s="199"/>
      <c r="U6" s="197"/>
      <c r="V6" s="198"/>
      <c r="W6" s="139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</row>
    <row r="7" spans="1:35" s="2" customFormat="1" ht="10.5" customHeight="1">
      <c r="A7" s="139"/>
      <c r="B7" s="147"/>
      <c r="C7" s="148"/>
      <c r="D7" s="148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9"/>
      <c r="Q7" s="119"/>
      <c r="R7" s="119"/>
      <c r="S7" s="119"/>
      <c r="T7" s="67"/>
      <c r="U7" s="67"/>
      <c r="V7" s="76"/>
      <c r="W7" s="139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</row>
    <row r="8" spans="1:35" s="2" customFormat="1" ht="18" customHeight="1">
      <c r="A8" s="139"/>
      <c r="B8" s="244" t="s">
        <v>118</v>
      </c>
      <c r="C8" s="245"/>
      <c r="D8" s="245"/>
      <c r="E8" s="245"/>
      <c r="F8" s="243"/>
      <c r="G8" s="243"/>
      <c r="H8" s="243"/>
      <c r="I8" s="243"/>
      <c r="J8" s="243"/>
      <c r="K8" s="243"/>
      <c r="L8" s="243"/>
      <c r="M8" s="243"/>
      <c r="N8" s="243"/>
      <c r="O8" s="243"/>
      <c r="P8" s="4"/>
      <c r="Q8" s="200" t="s">
        <v>0</v>
      </c>
      <c r="R8" s="200"/>
      <c r="S8" s="200"/>
      <c r="T8" s="200"/>
      <c r="U8" s="200"/>
      <c r="V8" s="255"/>
      <c r="W8" s="139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</row>
    <row r="9" spans="1:35" s="2" customFormat="1" ht="18" customHeight="1">
      <c r="A9" s="139" t="s">
        <v>54</v>
      </c>
      <c r="B9" s="244" t="s">
        <v>80</v>
      </c>
      <c r="C9" s="245"/>
      <c r="D9" s="245"/>
      <c r="E9" s="245"/>
      <c r="F9" s="243"/>
      <c r="G9" s="243"/>
      <c r="H9" s="243"/>
      <c r="I9" s="243"/>
      <c r="J9" s="243"/>
      <c r="K9" s="243"/>
      <c r="L9" s="243"/>
      <c r="M9" s="243"/>
      <c r="N9" s="243"/>
      <c r="O9" s="243"/>
      <c r="Q9" s="3" t="s">
        <v>1</v>
      </c>
      <c r="R9" s="270">
        <f>IF(Pracod="","",Pracod)</f>
      </c>
      <c r="S9" s="270"/>
      <c r="T9" s="86" t="s">
        <v>2</v>
      </c>
      <c r="U9" s="270">
        <f>IF(Pracdo="","",Pracdo)</f>
      </c>
      <c r="V9" s="271"/>
      <c r="W9" s="139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</row>
    <row r="10" spans="1:35" s="2" customFormat="1" ht="9" customHeight="1" thickBot="1">
      <c r="A10" s="139"/>
      <c r="B10" s="68"/>
      <c r="C10" s="69"/>
      <c r="D10" s="69"/>
      <c r="E10" s="69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1"/>
      <c r="Q10" s="72"/>
      <c r="R10" s="73"/>
      <c r="S10" s="73"/>
      <c r="T10" s="72"/>
      <c r="U10" s="74"/>
      <c r="V10" s="75"/>
      <c r="W10" s="139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</row>
    <row r="11" spans="1:35" s="2" customFormat="1" ht="13.5" thickBot="1">
      <c r="A11" s="139"/>
      <c r="B11" s="253" t="s">
        <v>119</v>
      </c>
      <c r="C11" s="254"/>
      <c r="D11" s="254"/>
      <c r="E11" s="254"/>
      <c r="F11" s="254"/>
      <c r="G11" s="254"/>
      <c r="H11" s="254" t="s">
        <v>4</v>
      </c>
      <c r="I11" s="254"/>
      <c r="J11" s="254"/>
      <c r="K11" s="254"/>
      <c r="L11" s="254"/>
      <c r="M11" s="254" t="s">
        <v>5</v>
      </c>
      <c r="N11" s="254"/>
      <c r="O11" s="254"/>
      <c r="P11" s="254"/>
      <c r="Q11" s="254"/>
      <c r="R11" s="254" t="s">
        <v>3</v>
      </c>
      <c r="S11" s="254"/>
      <c r="T11" s="254"/>
      <c r="U11" s="254"/>
      <c r="V11" s="272"/>
      <c r="W11" s="139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</row>
    <row r="12" spans="1:35" s="2" customFormat="1" ht="15" customHeight="1" thickTop="1">
      <c r="A12" s="139"/>
      <c r="B12" s="166"/>
      <c r="C12" s="167"/>
      <c r="D12" s="167"/>
      <c r="E12" s="167"/>
      <c r="F12" s="167"/>
      <c r="G12" s="167"/>
      <c r="H12" s="168"/>
      <c r="I12" s="169"/>
      <c r="J12" s="169"/>
      <c r="K12" s="169"/>
      <c r="L12" s="170"/>
      <c r="M12" s="167"/>
      <c r="N12" s="167"/>
      <c r="O12" s="167"/>
      <c r="P12" s="167"/>
      <c r="Q12" s="167"/>
      <c r="R12" s="167"/>
      <c r="S12" s="167"/>
      <c r="T12" s="167"/>
      <c r="U12" s="167"/>
      <c r="V12" s="171"/>
      <c r="W12" s="139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</row>
    <row r="13" spans="1:35" s="2" customFormat="1" ht="15" customHeight="1">
      <c r="A13" s="139"/>
      <c r="B13" s="173"/>
      <c r="C13" s="174"/>
      <c r="D13" s="174"/>
      <c r="E13" s="174"/>
      <c r="F13" s="174"/>
      <c r="G13" s="175"/>
      <c r="H13" s="176"/>
      <c r="I13" s="174"/>
      <c r="J13" s="174"/>
      <c r="K13" s="174"/>
      <c r="L13" s="175"/>
      <c r="M13" s="177"/>
      <c r="N13" s="177"/>
      <c r="O13" s="177"/>
      <c r="P13" s="177"/>
      <c r="Q13" s="177"/>
      <c r="R13" s="183"/>
      <c r="S13" s="174"/>
      <c r="T13" s="174"/>
      <c r="U13" s="174"/>
      <c r="V13" s="184"/>
      <c r="W13" s="139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  <c r="AI13" s="126"/>
    </row>
    <row r="14" spans="1:35" s="2" customFormat="1" ht="15" customHeight="1">
      <c r="A14" s="139"/>
      <c r="B14" s="274"/>
      <c r="C14" s="174"/>
      <c r="D14" s="174"/>
      <c r="E14" s="174"/>
      <c r="F14" s="174"/>
      <c r="G14" s="175"/>
      <c r="H14" s="176"/>
      <c r="I14" s="174"/>
      <c r="J14" s="174"/>
      <c r="K14" s="174"/>
      <c r="L14" s="175"/>
      <c r="M14" s="177"/>
      <c r="N14" s="177"/>
      <c r="O14" s="177"/>
      <c r="P14" s="177"/>
      <c r="Q14" s="177"/>
      <c r="R14" s="177"/>
      <c r="S14" s="177"/>
      <c r="T14" s="177"/>
      <c r="U14" s="177"/>
      <c r="V14" s="201"/>
      <c r="W14" s="139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</row>
    <row r="15" spans="1:35" s="2" customFormat="1" ht="15" customHeight="1">
      <c r="A15" s="139"/>
      <c r="B15" s="173"/>
      <c r="C15" s="174"/>
      <c r="D15" s="174"/>
      <c r="E15" s="174"/>
      <c r="F15" s="174"/>
      <c r="G15" s="175"/>
      <c r="H15" s="176"/>
      <c r="I15" s="174"/>
      <c r="J15" s="174"/>
      <c r="K15" s="174"/>
      <c r="L15" s="175"/>
      <c r="M15" s="177"/>
      <c r="N15" s="177"/>
      <c r="O15" s="177"/>
      <c r="P15" s="177"/>
      <c r="Q15" s="177"/>
      <c r="R15" s="183"/>
      <c r="S15" s="174"/>
      <c r="T15" s="174"/>
      <c r="U15" s="174"/>
      <c r="V15" s="184"/>
      <c r="W15" s="139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</row>
    <row r="16" spans="1:35" s="2" customFormat="1" ht="15" customHeight="1">
      <c r="A16" s="139"/>
      <c r="B16" s="173"/>
      <c r="C16" s="174"/>
      <c r="D16" s="174"/>
      <c r="E16" s="174"/>
      <c r="F16" s="174"/>
      <c r="G16" s="175"/>
      <c r="H16" s="176"/>
      <c r="I16" s="174"/>
      <c r="J16" s="174"/>
      <c r="K16" s="174"/>
      <c r="L16" s="175"/>
      <c r="M16" s="177"/>
      <c r="N16" s="177"/>
      <c r="O16" s="177"/>
      <c r="P16" s="177"/>
      <c r="Q16" s="177"/>
      <c r="R16" s="177"/>
      <c r="S16" s="177"/>
      <c r="T16" s="177"/>
      <c r="U16" s="177"/>
      <c r="V16" s="201"/>
      <c r="W16" s="139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</row>
    <row r="17" spans="1:35" s="2" customFormat="1" ht="15" customHeight="1">
      <c r="A17" s="139"/>
      <c r="B17" s="187"/>
      <c r="C17" s="188"/>
      <c r="D17" s="188"/>
      <c r="E17" s="188"/>
      <c r="F17" s="188"/>
      <c r="G17" s="189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78"/>
      <c r="S17" s="179"/>
      <c r="T17" s="179"/>
      <c r="U17" s="179"/>
      <c r="V17" s="180"/>
      <c r="W17" s="139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</row>
    <row r="18" spans="1:35" s="2" customFormat="1" ht="15" customHeight="1">
      <c r="A18" s="139"/>
      <c r="B18" s="190"/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77"/>
      <c r="S18" s="177"/>
      <c r="T18" s="177"/>
      <c r="U18" s="177"/>
      <c r="V18" s="201"/>
      <c r="W18" s="139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</row>
    <row r="19" spans="1:35" s="2" customFormat="1" ht="15" customHeight="1">
      <c r="A19" s="139"/>
      <c r="B19" s="275"/>
      <c r="C19" s="181"/>
      <c r="D19" s="181"/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  <c r="R19" s="181"/>
      <c r="S19" s="181"/>
      <c r="T19" s="181"/>
      <c r="U19" s="181"/>
      <c r="V19" s="182"/>
      <c r="W19" s="139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</row>
    <row r="20" spans="1:35" s="2" customFormat="1" ht="15" customHeight="1">
      <c r="A20" s="139"/>
      <c r="B20" s="190"/>
      <c r="C20" s="165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172"/>
      <c r="W20" s="139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</row>
    <row r="21" spans="1:35" s="2" customFormat="1" ht="15" customHeight="1" thickBot="1">
      <c r="A21" s="139"/>
      <c r="B21" s="246"/>
      <c r="C21" s="247"/>
      <c r="D21" s="247"/>
      <c r="E21" s="247"/>
      <c r="F21" s="247"/>
      <c r="G21" s="247"/>
      <c r="H21" s="247"/>
      <c r="I21" s="247"/>
      <c r="J21" s="247"/>
      <c r="K21" s="247"/>
      <c r="L21" s="247"/>
      <c r="M21" s="247"/>
      <c r="N21" s="247"/>
      <c r="O21" s="247"/>
      <c r="P21" s="247"/>
      <c r="Q21" s="247"/>
      <c r="R21" s="247"/>
      <c r="S21" s="247"/>
      <c r="T21" s="247"/>
      <c r="U21" s="247"/>
      <c r="V21" s="276"/>
      <c r="W21" s="139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</row>
    <row r="22" spans="1:35" s="2" customFormat="1" ht="18" customHeight="1">
      <c r="A22" s="139"/>
      <c r="B22" s="191" t="s">
        <v>41</v>
      </c>
      <c r="C22" s="192"/>
      <c r="D22" s="192"/>
      <c r="E22" s="192"/>
      <c r="F22" s="277"/>
      <c r="G22" s="277"/>
      <c r="H22" s="277"/>
      <c r="I22" s="277"/>
      <c r="J22" s="277"/>
      <c r="K22" s="277"/>
      <c r="L22" s="277"/>
      <c r="M22" s="277"/>
      <c r="N22" s="277"/>
      <c r="O22" s="277"/>
      <c r="P22" s="277"/>
      <c r="Q22" s="277"/>
      <c r="R22" s="277"/>
      <c r="S22" s="277"/>
      <c r="T22" s="277"/>
      <c r="U22" s="277"/>
      <c r="V22" s="278"/>
      <c r="W22" s="139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</row>
    <row r="23" spans="1:35" s="2" customFormat="1" ht="18" customHeight="1">
      <c r="A23" s="139"/>
      <c r="B23" s="185" t="s">
        <v>42</v>
      </c>
      <c r="C23" s="186"/>
      <c r="D23" s="186"/>
      <c r="E23" s="186"/>
      <c r="F23" s="186"/>
      <c r="G23" s="186"/>
      <c r="H23" s="186"/>
      <c r="I23" s="186"/>
      <c r="J23" s="186"/>
      <c r="K23" s="186"/>
      <c r="L23" s="186"/>
      <c r="M23" s="186"/>
      <c r="N23" s="202"/>
      <c r="O23" s="202"/>
      <c r="P23" s="202"/>
      <c r="Q23" s="202"/>
      <c r="R23" s="202"/>
      <c r="S23" s="202"/>
      <c r="T23" s="202"/>
      <c r="U23" s="202"/>
      <c r="V23" s="203"/>
      <c r="W23" s="139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</row>
    <row r="24" spans="1:35" s="2" customFormat="1" ht="18" customHeight="1">
      <c r="A24" s="139"/>
      <c r="B24" s="185" t="s">
        <v>43</v>
      </c>
      <c r="C24" s="186"/>
      <c r="D24" s="186"/>
      <c r="E24" s="186"/>
      <c r="F24" s="186"/>
      <c r="G24" s="186"/>
      <c r="H24" s="279"/>
      <c r="I24" s="280"/>
      <c r="J24" s="280"/>
      <c r="K24" s="280"/>
      <c r="L24" s="280"/>
      <c r="M24" s="280"/>
      <c r="N24" s="280"/>
      <c r="O24" s="280"/>
      <c r="P24" s="280"/>
      <c r="Q24" s="280"/>
      <c r="R24" s="280"/>
      <c r="S24" s="280"/>
      <c r="T24" s="280"/>
      <c r="U24" s="280"/>
      <c r="V24" s="281"/>
      <c r="W24" s="139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</row>
    <row r="25" spans="1:35" s="2" customFormat="1" ht="18" customHeight="1">
      <c r="A25" s="139"/>
      <c r="B25" s="185" t="s">
        <v>44</v>
      </c>
      <c r="C25" s="186"/>
      <c r="D25" s="186"/>
      <c r="E25" s="186"/>
      <c r="F25" s="292"/>
      <c r="G25" s="292"/>
      <c r="H25" s="292"/>
      <c r="I25" s="273" t="s">
        <v>6</v>
      </c>
      <c r="J25" s="273"/>
      <c r="K25" s="273"/>
      <c r="L25" s="286"/>
      <c r="M25" s="286"/>
      <c r="N25" s="273" t="s">
        <v>88</v>
      </c>
      <c r="O25" s="273"/>
      <c r="P25" s="273"/>
      <c r="Q25" s="288"/>
      <c r="R25" s="288"/>
      <c r="S25" s="288"/>
      <c r="T25" s="288"/>
      <c r="U25" s="288"/>
      <c r="V25" s="289"/>
      <c r="W25" s="139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</row>
    <row r="26" spans="1:35" s="2" customFormat="1" ht="30" customHeight="1">
      <c r="A26" s="139"/>
      <c r="B26" s="290"/>
      <c r="C26" s="284"/>
      <c r="D26" s="284"/>
      <c r="E26" s="284"/>
      <c r="F26" s="284"/>
      <c r="G26" s="284"/>
      <c r="H26" s="284"/>
      <c r="I26" s="284"/>
      <c r="J26" s="284"/>
      <c r="K26" s="291"/>
      <c r="L26" s="291"/>
      <c r="M26" s="287"/>
      <c r="N26" s="287"/>
      <c r="O26" s="284"/>
      <c r="P26" s="284"/>
      <c r="Q26" s="284"/>
      <c r="R26" s="284"/>
      <c r="S26" s="284"/>
      <c r="T26" s="284"/>
      <c r="U26" s="284"/>
      <c r="V26" s="285"/>
      <c r="W26" s="139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</row>
    <row r="27" spans="1:35" s="2" customFormat="1" ht="21" customHeight="1" thickBot="1">
      <c r="A27" s="139"/>
      <c r="B27" s="256" t="s">
        <v>7</v>
      </c>
      <c r="C27" s="222"/>
      <c r="D27" s="222"/>
      <c r="E27" s="222"/>
      <c r="F27" s="222"/>
      <c r="G27" s="222"/>
      <c r="H27" s="222"/>
      <c r="I27" s="222"/>
      <c r="J27" s="222"/>
      <c r="K27" s="45"/>
      <c r="L27" s="44"/>
      <c r="M27" s="222" t="s">
        <v>103</v>
      </c>
      <c r="N27" s="222"/>
      <c r="O27" s="222"/>
      <c r="P27" s="222"/>
      <c r="Q27" s="222"/>
      <c r="R27" s="222"/>
      <c r="S27" s="222"/>
      <c r="T27" s="222"/>
      <c r="U27" s="222"/>
      <c r="V27" s="257"/>
      <c r="W27" s="139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</row>
    <row r="28" spans="1:35" s="2" customFormat="1" ht="21.75" customHeight="1">
      <c r="A28" s="139"/>
      <c r="B28" s="234" t="s">
        <v>45</v>
      </c>
      <c r="C28" s="235"/>
      <c r="D28" s="235"/>
      <c r="E28" s="235"/>
      <c r="F28" s="235"/>
      <c r="G28" s="235"/>
      <c r="H28" s="235"/>
      <c r="I28" s="235"/>
      <c r="J28" s="235"/>
      <c r="K28" s="235"/>
      <c r="L28" s="235"/>
      <c r="M28" s="235"/>
      <c r="N28" s="235"/>
      <c r="O28" s="235"/>
      <c r="P28" s="235"/>
      <c r="Q28" s="235"/>
      <c r="R28" s="235"/>
      <c r="S28" s="235"/>
      <c r="T28" s="235"/>
      <c r="U28" s="235"/>
      <c r="V28" s="236"/>
      <c r="W28" s="139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</row>
    <row r="29" spans="1:35" s="2" customFormat="1" ht="18" customHeight="1">
      <c r="A29" s="139"/>
      <c r="B29" s="216" t="s">
        <v>46</v>
      </c>
      <c r="C29" s="217"/>
      <c r="D29" s="217"/>
      <c r="E29" s="217"/>
      <c r="F29" s="217"/>
      <c r="G29" s="217"/>
      <c r="H29" s="217"/>
      <c r="I29" s="217"/>
      <c r="J29" s="217"/>
      <c r="K29" s="217"/>
      <c r="L29" s="217"/>
      <c r="M29" s="232"/>
      <c r="N29" s="232"/>
      <c r="O29" s="232"/>
      <c r="P29" s="232"/>
      <c r="Q29" s="232"/>
      <c r="R29" s="232"/>
      <c r="S29" s="232"/>
      <c r="T29" s="232"/>
      <c r="U29" s="232"/>
      <c r="V29" s="233"/>
      <c r="W29" s="139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</row>
    <row r="30" spans="1:35" s="2" customFormat="1" ht="18" customHeight="1">
      <c r="A30" s="139"/>
      <c r="B30" s="216" t="s">
        <v>47</v>
      </c>
      <c r="C30" s="217"/>
      <c r="D30" s="217"/>
      <c r="E30" s="217"/>
      <c r="F30" s="217"/>
      <c r="G30" s="217"/>
      <c r="H30" s="217"/>
      <c r="I30" s="217"/>
      <c r="J30" s="217"/>
      <c r="K30" s="217"/>
      <c r="L30" s="217"/>
      <c r="M30" s="218"/>
      <c r="N30" s="218"/>
      <c r="O30" s="219"/>
      <c r="P30" s="220"/>
      <c r="Q30" s="220"/>
      <c r="R30" s="220"/>
      <c r="S30" s="220"/>
      <c r="T30" s="220"/>
      <c r="U30" s="220"/>
      <c r="V30" s="221"/>
      <c r="W30" s="139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</row>
    <row r="31" spans="1:35" s="2" customFormat="1" ht="21" customHeight="1" thickBot="1">
      <c r="A31" s="139"/>
      <c r="B31" s="230"/>
      <c r="C31" s="231"/>
      <c r="D31" s="231"/>
      <c r="E31" s="231"/>
      <c r="F31" s="231"/>
      <c r="G31" s="231"/>
      <c r="H31" s="231"/>
      <c r="I31" s="231"/>
      <c r="J31" s="231"/>
      <c r="K31" s="231"/>
      <c r="L31" s="231"/>
      <c r="M31" s="222" t="s">
        <v>57</v>
      </c>
      <c r="N31" s="222"/>
      <c r="O31" s="223"/>
      <c r="P31" s="223"/>
      <c r="Q31" s="223"/>
      <c r="R31" s="223"/>
      <c r="S31" s="223"/>
      <c r="T31" s="223"/>
      <c r="U31" s="223"/>
      <c r="V31" s="224"/>
      <c r="W31" s="139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</row>
    <row r="32" spans="1:35" s="2" customFormat="1" ht="18" customHeight="1" thickBot="1">
      <c r="A32" s="139"/>
      <c r="B32" s="267" t="s">
        <v>48</v>
      </c>
      <c r="C32" s="268"/>
      <c r="D32" s="268"/>
      <c r="E32" s="268"/>
      <c r="F32" s="268"/>
      <c r="G32" s="268"/>
      <c r="H32" s="268"/>
      <c r="I32" s="268"/>
      <c r="J32" s="268"/>
      <c r="K32" s="268"/>
      <c r="L32" s="269"/>
      <c r="M32" s="227" t="s">
        <v>9</v>
      </c>
      <c r="N32" s="227"/>
      <c r="O32" s="227"/>
      <c r="P32" s="227"/>
      <c r="Q32" s="227"/>
      <c r="R32" s="227"/>
      <c r="S32" s="227"/>
      <c r="T32" s="227"/>
      <c r="U32" s="227"/>
      <c r="V32" s="228"/>
      <c r="W32" s="139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</row>
    <row r="33" spans="1:35" s="2" customFormat="1" ht="18" customHeight="1" thickBot="1">
      <c r="A33" s="139"/>
      <c r="B33" s="209" t="s">
        <v>49</v>
      </c>
      <c r="C33" s="210"/>
      <c r="D33" s="210"/>
      <c r="E33" s="210"/>
      <c r="F33" s="210"/>
      <c r="G33" s="210"/>
      <c r="H33" s="210"/>
      <c r="I33" s="210"/>
      <c r="J33" s="297"/>
      <c r="K33" s="297"/>
      <c r="L33" s="298"/>
      <c r="M33" s="296" t="s">
        <v>10</v>
      </c>
      <c r="N33" s="283"/>
      <c r="O33" s="282" t="s">
        <v>11</v>
      </c>
      <c r="P33" s="283"/>
      <c r="Q33" s="282" t="s">
        <v>12</v>
      </c>
      <c r="R33" s="283"/>
      <c r="S33" s="282" t="s">
        <v>14</v>
      </c>
      <c r="T33" s="283"/>
      <c r="U33" s="282" t="s">
        <v>13</v>
      </c>
      <c r="V33" s="302"/>
      <c r="W33" s="139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</row>
    <row r="34" spans="1:35" s="2" customFormat="1" ht="21" customHeight="1">
      <c r="A34" s="139"/>
      <c r="B34" s="299" t="s">
        <v>8</v>
      </c>
      <c r="C34" s="300"/>
      <c r="D34" s="300"/>
      <c r="E34" s="300"/>
      <c r="F34" s="300"/>
      <c r="G34" s="300"/>
      <c r="H34" s="300"/>
      <c r="I34" s="208">
        <f>'2.strana tiskopisu'!O42</f>
        <v>0</v>
      </c>
      <c r="J34" s="208"/>
      <c r="K34" s="208"/>
      <c r="L34" s="49"/>
      <c r="M34" s="264"/>
      <c r="N34" s="263"/>
      <c r="O34" s="262"/>
      <c r="P34" s="263"/>
      <c r="Q34" s="262"/>
      <c r="R34" s="263"/>
      <c r="S34" s="294"/>
      <c r="T34" s="301"/>
      <c r="U34" s="294"/>
      <c r="V34" s="295"/>
      <c r="W34" s="139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</row>
    <row r="35" spans="1:35" s="2" customFormat="1" ht="21" customHeight="1">
      <c r="A35" s="139"/>
      <c r="B35" s="209" t="s">
        <v>52</v>
      </c>
      <c r="C35" s="210"/>
      <c r="D35" s="210"/>
      <c r="E35" s="210"/>
      <c r="F35" s="210"/>
      <c r="G35" s="210"/>
      <c r="H35" s="48" t="s">
        <v>8</v>
      </c>
      <c r="I35" s="211">
        <f>F25</f>
        <v>0</v>
      </c>
      <c r="J35" s="211"/>
      <c r="K35" s="211"/>
      <c r="L35" s="49"/>
      <c r="M35" s="265"/>
      <c r="N35" s="260"/>
      <c r="O35" s="259"/>
      <c r="P35" s="260"/>
      <c r="Q35" s="259"/>
      <c r="R35" s="260"/>
      <c r="S35" s="225"/>
      <c r="T35" s="226"/>
      <c r="U35" s="225"/>
      <c r="V35" s="261"/>
      <c r="W35" s="139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</row>
    <row r="36" spans="1:35" s="2" customFormat="1" ht="21" customHeight="1" thickBot="1">
      <c r="A36" s="139"/>
      <c r="B36" s="209" t="s">
        <v>50</v>
      </c>
      <c r="C36" s="210"/>
      <c r="D36" s="210"/>
      <c r="E36" s="210"/>
      <c r="F36" s="210"/>
      <c r="G36" s="210"/>
      <c r="H36" s="48" t="s">
        <v>8</v>
      </c>
      <c r="I36" s="211">
        <f>I34</f>
        <v>0</v>
      </c>
      <c r="J36" s="211"/>
      <c r="K36" s="211"/>
      <c r="L36" s="49"/>
      <c r="M36" s="204"/>
      <c r="N36" s="205"/>
      <c r="O36" s="238"/>
      <c r="P36" s="205"/>
      <c r="Q36" s="238"/>
      <c r="R36" s="205"/>
      <c r="S36" s="239"/>
      <c r="T36" s="241"/>
      <c r="U36" s="239"/>
      <c r="V36" s="240"/>
      <c r="W36" s="139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</row>
    <row r="37" spans="1:35" s="2" customFormat="1" ht="27" customHeight="1" thickBot="1">
      <c r="A37" s="139"/>
      <c r="B37" s="46" t="s">
        <v>51</v>
      </c>
      <c r="C37" s="214"/>
      <c r="D37" s="214"/>
      <c r="E37" s="214"/>
      <c r="F37" s="214"/>
      <c r="G37" s="214"/>
      <c r="H37" s="214"/>
      <c r="I37" s="214"/>
      <c r="J37" s="214"/>
      <c r="K37" s="214"/>
      <c r="L37" s="215"/>
      <c r="M37" s="212" t="s">
        <v>15</v>
      </c>
      <c r="N37" s="213"/>
      <c r="O37" s="213"/>
      <c r="P37" s="213"/>
      <c r="Q37" s="193"/>
      <c r="R37" s="193"/>
      <c r="S37" s="193"/>
      <c r="T37" s="193"/>
      <c r="U37" s="193"/>
      <c r="V37" s="194"/>
      <c r="W37" s="139"/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6"/>
      <c r="AI37" s="126"/>
    </row>
    <row r="38" spans="1:35" s="2" customFormat="1" ht="8.25" customHeight="1">
      <c r="A38" s="139"/>
      <c r="B38" s="54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1"/>
      <c r="N38" s="51"/>
      <c r="O38" s="51"/>
      <c r="P38" s="51"/>
      <c r="Q38" s="52"/>
      <c r="R38" s="52"/>
      <c r="S38" s="52"/>
      <c r="T38" s="52"/>
      <c r="U38" s="52"/>
      <c r="V38" s="53"/>
      <c r="W38" s="139"/>
      <c r="X38" s="126"/>
      <c r="Y38" s="126"/>
      <c r="Z38" s="126"/>
      <c r="AA38" s="126"/>
      <c r="AB38" s="126"/>
      <c r="AC38" s="126"/>
      <c r="AD38" s="126"/>
      <c r="AE38" s="126"/>
      <c r="AF38" s="126"/>
      <c r="AG38" s="126"/>
      <c r="AH38" s="126"/>
      <c r="AI38" s="126"/>
    </row>
    <row r="39" spans="1:35" s="2" customFormat="1" ht="33.75" customHeight="1">
      <c r="A39" s="139"/>
      <c r="B39" s="112"/>
      <c r="C39" s="111"/>
      <c r="D39" s="113"/>
      <c r="E39" s="113"/>
      <c r="F39" s="113"/>
      <c r="G39" s="114"/>
      <c r="H39" s="114"/>
      <c r="I39" s="113"/>
      <c r="J39" s="113"/>
      <c r="K39" s="113"/>
      <c r="L39" s="111"/>
      <c r="M39" s="111"/>
      <c r="N39" s="111"/>
      <c r="O39" s="111"/>
      <c r="P39" s="111"/>
      <c r="Q39" s="111"/>
      <c r="R39" s="111"/>
      <c r="S39" s="113"/>
      <c r="T39" s="113"/>
      <c r="U39" s="113"/>
      <c r="V39" s="115"/>
      <c r="W39" s="139"/>
      <c r="X39" s="126"/>
      <c r="Y39" s="126"/>
      <c r="Z39" s="126"/>
      <c r="AA39" s="126"/>
      <c r="AB39" s="126"/>
      <c r="AC39" s="126"/>
      <c r="AD39" s="126"/>
      <c r="AE39" s="126"/>
      <c r="AF39" s="126"/>
      <c r="AG39" s="126"/>
      <c r="AH39" s="126"/>
      <c r="AI39" s="126"/>
    </row>
    <row r="40" spans="1:35" s="2" customFormat="1" ht="18.75" customHeight="1">
      <c r="A40" s="139"/>
      <c r="B40" s="207" t="s">
        <v>53</v>
      </c>
      <c r="C40" s="206"/>
      <c r="D40" s="206"/>
      <c r="E40" s="206"/>
      <c r="F40" s="206"/>
      <c r="G40" s="206"/>
      <c r="H40" s="206" t="s">
        <v>16</v>
      </c>
      <c r="I40" s="206"/>
      <c r="J40" s="206"/>
      <c r="K40" s="206"/>
      <c r="L40" s="229" t="s">
        <v>55</v>
      </c>
      <c r="M40" s="229"/>
      <c r="N40" s="229"/>
      <c r="O40" s="229"/>
      <c r="P40" s="229"/>
      <c r="Q40" s="229"/>
      <c r="R40" s="206" t="s">
        <v>56</v>
      </c>
      <c r="S40" s="206"/>
      <c r="T40" s="206"/>
      <c r="U40" s="206"/>
      <c r="V40" s="237"/>
      <c r="W40" s="139"/>
      <c r="X40" s="126"/>
      <c r="Y40" s="126"/>
      <c r="Z40" s="126"/>
      <c r="AA40" s="126"/>
      <c r="AB40" s="126"/>
      <c r="AC40" s="126"/>
      <c r="AD40" s="126"/>
      <c r="AE40" s="126"/>
      <c r="AF40" s="126"/>
      <c r="AG40" s="126"/>
      <c r="AH40" s="126"/>
      <c r="AI40" s="126"/>
    </row>
    <row r="41" spans="1:35" s="2" customFormat="1" ht="9.75" customHeight="1" thickBot="1">
      <c r="A41" s="139"/>
      <c r="B41" s="6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8"/>
      <c r="W41" s="139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  <c r="AI41" s="126"/>
    </row>
    <row r="42" spans="1:23" ht="13.5" thickTop="1">
      <c r="A42" s="140"/>
      <c r="B42" s="140"/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</row>
    <row r="43" spans="1:23" ht="12.75">
      <c r="A43" s="140"/>
      <c r="B43" s="140"/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</row>
    <row r="44" s="125" customFormat="1" ht="12.75"/>
    <row r="45" s="125" customFormat="1" ht="12.75"/>
    <row r="46" s="125" customFormat="1" ht="12.75"/>
    <row r="47" s="125" customFormat="1" ht="12.75"/>
    <row r="48" s="125" customFormat="1" ht="12.75"/>
    <row r="49" s="125" customFormat="1" ht="12.75"/>
    <row r="50" s="125" customFormat="1" ht="12.75"/>
    <row r="51" s="125" customFormat="1" ht="12.75"/>
    <row r="52" s="125" customFormat="1" ht="12.75"/>
    <row r="53" s="125" customFormat="1" ht="12.75"/>
    <row r="54" s="125" customFormat="1" ht="12.75"/>
    <row r="55" s="125" customFormat="1" ht="12.75"/>
    <row r="56" s="125" customFormat="1" ht="12.75"/>
    <row r="57" s="125" customFormat="1" ht="12.75"/>
    <row r="58" s="125" customFormat="1" ht="12.75"/>
    <row r="59" s="125" customFormat="1" ht="12.75"/>
    <row r="60" s="125" customFormat="1" ht="12.75"/>
    <row r="61" s="125" customFormat="1" ht="12.75"/>
    <row r="62" s="125" customFormat="1" ht="12.75"/>
    <row r="63" s="125" customFormat="1" ht="12.75"/>
    <row r="64" s="125" customFormat="1" ht="12.75"/>
    <row r="65" s="125" customFormat="1" ht="12.75"/>
    <row r="66" s="125" customFormat="1" ht="12.75"/>
    <row r="67" s="125" customFormat="1" ht="12.75"/>
    <row r="68" s="125" customFormat="1" ht="12.75"/>
    <row r="69" s="125" customFormat="1" ht="12.75"/>
    <row r="70" s="125" customFormat="1" ht="12.75"/>
  </sheetData>
  <sheetProtection selectLockedCells="1"/>
  <mergeCells count="126">
    <mergeCell ref="H1:P1"/>
    <mergeCell ref="U34:V34"/>
    <mergeCell ref="M33:N33"/>
    <mergeCell ref="J33:L33"/>
    <mergeCell ref="B34:H34"/>
    <mergeCell ref="S34:T34"/>
    <mergeCell ref="O33:P33"/>
    <mergeCell ref="U33:V33"/>
    <mergeCell ref="H14:L14"/>
    <mergeCell ref="O26:V26"/>
    <mergeCell ref="N25:P25"/>
    <mergeCell ref="L25:M25"/>
    <mergeCell ref="M26:N26"/>
    <mergeCell ref="Q25:V25"/>
    <mergeCell ref="B26:J26"/>
    <mergeCell ref="K26:L26"/>
    <mergeCell ref="F25:H25"/>
    <mergeCell ref="B25:E25"/>
    <mergeCell ref="I25:K25"/>
    <mergeCell ref="O34:P34"/>
    <mergeCell ref="B14:G14"/>
    <mergeCell ref="M18:Q18"/>
    <mergeCell ref="R18:V18"/>
    <mergeCell ref="B19:G19"/>
    <mergeCell ref="M21:Q21"/>
    <mergeCell ref="R21:V21"/>
    <mergeCell ref="F22:V22"/>
    <mergeCell ref="H24:V24"/>
    <mergeCell ref="E5:O5"/>
    <mergeCell ref="B32:L32"/>
    <mergeCell ref="R9:S9"/>
    <mergeCell ref="H19:L19"/>
    <mergeCell ref="M19:Q19"/>
    <mergeCell ref="U9:V9"/>
    <mergeCell ref="R11:V11"/>
    <mergeCell ref="R13:V13"/>
    <mergeCell ref="M14:Q14"/>
    <mergeCell ref="R14:V14"/>
    <mergeCell ref="E4:O4"/>
    <mergeCell ref="B20:G20"/>
    <mergeCell ref="O35:P35"/>
    <mergeCell ref="U35:V35"/>
    <mergeCell ref="B33:I33"/>
    <mergeCell ref="Q34:R34"/>
    <mergeCell ref="Q35:R35"/>
    <mergeCell ref="M34:N34"/>
    <mergeCell ref="M35:N35"/>
    <mergeCell ref="M11:Q11"/>
    <mergeCell ref="B3:V3"/>
    <mergeCell ref="B4:D4"/>
    <mergeCell ref="B11:G11"/>
    <mergeCell ref="H11:L11"/>
    <mergeCell ref="Q8:V8"/>
    <mergeCell ref="B27:J27"/>
    <mergeCell ref="M27:V27"/>
    <mergeCell ref="B13:G13"/>
    <mergeCell ref="H13:L13"/>
    <mergeCell ref="M13:Q13"/>
    <mergeCell ref="B24:G24"/>
    <mergeCell ref="E6:O6"/>
    <mergeCell ref="F8:O8"/>
    <mergeCell ref="B8:E8"/>
    <mergeCell ref="F9:O9"/>
    <mergeCell ref="B9:E9"/>
    <mergeCell ref="B15:G15"/>
    <mergeCell ref="H15:L15"/>
    <mergeCell ref="B21:G21"/>
    <mergeCell ref="H21:L21"/>
    <mergeCell ref="L40:Q40"/>
    <mergeCell ref="B31:L31"/>
    <mergeCell ref="B29:L29"/>
    <mergeCell ref="M29:V29"/>
    <mergeCell ref="B28:V28"/>
    <mergeCell ref="R40:V40"/>
    <mergeCell ref="O36:P36"/>
    <mergeCell ref="Q36:R36"/>
    <mergeCell ref="U36:V36"/>
    <mergeCell ref="S36:T36"/>
    <mergeCell ref="B30:L30"/>
    <mergeCell ref="M30:N30"/>
    <mergeCell ref="O30:V30"/>
    <mergeCell ref="M31:V31"/>
    <mergeCell ref="S35:T35"/>
    <mergeCell ref="M32:V32"/>
    <mergeCell ref="S33:T33"/>
    <mergeCell ref="Q33:R33"/>
    <mergeCell ref="M36:N36"/>
    <mergeCell ref="H40:K40"/>
    <mergeCell ref="B40:G40"/>
    <mergeCell ref="I34:K34"/>
    <mergeCell ref="B35:G35"/>
    <mergeCell ref="I35:K35"/>
    <mergeCell ref="M37:P37"/>
    <mergeCell ref="I36:K36"/>
    <mergeCell ref="C37:L37"/>
    <mergeCell ref="B36:G36"/>
    <mergeCell ref="Q37:V37"/>
    <mergeCell ref="T4:V4"/>
    <mergeCell ref="T5:V5"/>
    <mergeCell ref="T6:V6"/>
    <mergeCell ref="Q4:S4"/>
    <mergeCell ref="Q5:S5"/>
    <mergeCell ref="Q6:S6"/>
    <mergeCell ref="R16:V16"/>
    <mergeCell ref="N23:V23"/>
    <mergeCell ref="M15:Q15"/>
    <mergeCell ref="R17:V17"/>
    <mergeCell ref="R19:V19"/>
    <mergeCell ref="H20:L20"/>
    <mergeCell ref="R15:V15"/>
    <mergeCell ref="B23:M23"/>
    <mergeCell ref="B17:G17"/>
    <mergeCell ref="H17:L17"/>
    <mergeCell ref="M17:Q17"/>
    <mergeCell ref="B18:G18"/>
    <mergeCell ref="B22:E22"/>
    <mergeCell ref="M20:Q20"/>
    <mergeCell ref="H18:L18"/>
    <mergeCell ref="B12:G12"/>
    <mergeCell ref="H12:L12"/>
    <mergeCell ref="M12:Q12"/>
    <mergeCell ref="R12:V12"/>
    <mergeCell ref="R20:V20"/>
    <mergeCell ref="B16:G16"/>
    <mergeCell ref="H16:L16"/>
    <mergeCell ref="M16:Q16"/>
  </mergeCells>
  <printOptions horizontalCentered="1"/>
  <pageMargins left="0.2362204724409449" right="0.2362204724409449" top="0.7874015748031497" bottom="0.5905511811023623" header="0.5118110236220472" footer="0.5118110236220472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AC57"/>
  <sheetViews>
    <sheetView showGridLines="0" showRowColHeaders="0" showZeros="0" zoomScalePageLayoutView="0" workbookViewId="0" topLeftCell="A1">
      <selection activeCell="B20" sqref="B20:B21"/>
    </sheetView>
  </sheetViews>
  <sheetFormatPr defaultColWidth="9.140625" defaultRowHeight="12.75"/>
  <cols>
    <col min="1" max="1" width="5.7109375" style="0" customWidth="1"/>
    <col min="2" max="2" width="6.57421875" style="0" customWidth="1"/>
    <col min="3" max="3" width="3.00390625" style="0" customWidth="1"/>
    <col min="4" max="4" width="4.57421875" style="0" customWidth="1"/>
    <col min="5" max="5" width="11.140625" style="0" customWidth="1"/>
    <col min="6" max="6" width="4.57421875" style="0" customWidth="1"/>
    <col min="7" max="7" width="3.8515625" style="0" customWidth="1"/>
    <col min="8" max="8" width="4.00390625" style="0" customWidth="1"/>
    <col min="9" max="9" width="5.28125" style="0" customWidth="1"/>
    <col min="10" max="10" width="6.57421875" style="0" customWidth="1"/>
    <col min="11" max="11" width="8.8515625" style="0" customWidth="1"/>
    <col min="12" max="12" width="7.28125" style="0" customWidth="1"/>
    <col min="13" max="13" width="9.421875" style="0" customWidth="1"/>
    <col min="14" max="14" width="8.00390625" style="0" customWidth="1"/>
    <col min="15" max="15" width="9.28125" style="0" customWidth="1"/>
    <col min="16" max="16" width="6.8515625" style="0" customWidth="1"/>
    <col min="17" max="17" width="1.8515625" style="0" customWidth="1"/>
    <col min="18" max="18" width="5.7109375" style="0" customWidth="1"/>
    <col min="19" max="22" width="9.140625" style="0" hidden="1" customWidth="1"/>
    <col min="23" max="29" width="9.140625" style="125" customWidth="1"/>
  </cols>
  <sheetData>
    <row r="1" spans="1:22" ht="49.5" customHeight="1">
      <c r="A1" s="140"/>
      <c r="B1" s="140"/>
      <c r="C1" s="140"/>
      <c r="D1" s="140"/>
      <c r="E1" s="140"/>
      <c r="F1" s="140"/>
      <c r="G1" s="293" t="s">
        <v>87</v>
      </c>
      <c r="H1" s="293"/>
      <c r="I1" s="293"/>
      <c r="J1" s="293"/>
      <c r="K1" s="293"/>
      <c r="L1" s="293"/>
      <c r="M1" s="293"/>
      <c r="N1" s="140"/>
      <c r="O1" s="140"/>
      <c r="P1" s="140"/>
      <c r="Q1" s="140"/>
      <c r="R1" s="140"/>
      <c r="S1" s="20"/>
      <c r="T1" s="20"/>
      <c r="U1" s="20"/>
      <c r="V1" s="20"/>
    </row>
    <row r="2" spans="1:22" ht="21.75" customHeight="1" thickBot="1">
      <c r="A2" s="140"/>
      <c r="H2" s="89"/>
      <c r="R2" s="140"/>
      <c r="S2" s="20"/>
      <c r="T2" s="20"/>
      <c r="U2" s="20"/>
      <c r="V2" s="20"/>
    </row>
    <row r="3" spans="1:22" ht="21.75" customHeight="1" thickTop="1">
      <c r="A3" s="140"/>
      <c r="B3" s="371"/>
      <c r="C3" s="372"/>
      <c r="D3" s="372"/>
      <c r="E3" s="372"/>
      <c r="F3" s="372"/>
      <c r="G3" s="372"/>
      <c r="H3" s="372"/>
      <c r="I3" s="372"/>
      <c r="J3" s="372"/>
      <c r="K3" s="372"/>
      <c r="L3" s="372"/>
      <c r="M3" s="372"/>
      <c r="N3" s="372"/>
      <c r="O3" s="372"/>
      <c r="P3" s="372"/>
      <c r="Q3" s="373"/>
      <c r="R3" s="140"/>
      <c r="S3" s="20"/>
      <c r="T3" s="20"/>
      <c r="U3" s="20"/>
      <c r="V3" s="20"/>
    </row>
    <row r="4" spans="1:29" s="2" customFormat="1" ht="20.25" customHeight="1">
      <c r="A4" s="139"/>
      <c r="B4" s="374" t="s">
        <v>17</v>
      </c>
      <c r="C4" s="380"/>
      <c r="D4" s="380"/>
      <c r="E4" s="380"/>
      <c r="F4" s="380"/>
      <c r="G4" s="376" t="s">
        <v>75</v>
      </c>
      <c r="H4" s="376" t="s">
        <v>74</v>
      </c>
      <c r="I4" s="376" t="s">
        <v>24</v>
      </c>
      <c r="J4" s="366" t="s">
        <v>89</v>
      </c>
      <c r="K4" s="366" t="s">
        <v>91</v>
      </c>
      <c r="L4" s="366" t="s">
        <v>20</v>
      </c>
      <c r="M4" s="353" t="s">
        <v>21</v>
      </c>
      <c r="N4" s="353" t="s">
        <v>90</v>
      </c>
      <c r="O4" s="366" t="s">
        <v>22</v>
      </c>
      <c r="P4" s="348" t="s">
        <v>23</v>
      </c>
      <c r="Q4" s="349"/>
      <c r="R4" s="139"/>
      <c r="S4" s="21"/>
      <c r="T4" s="21"/>
      <c r="U4" s="21"/>
      <c r="V4" s="21"/>
      <c r="W4" s="126"/>
      <c r="X4" s="126"/>
      <c r="Y4" s="126"/>
      <c r="Z4" s="126"/>
      <c r="AA4" s="126"/>
      <c r="AB4" s="126"/>
      <c r="AC4" s="126"/>
    </row>
    <row r="5" spans="1:29" s="2" customFormat="1" ht="12.75">
      <c r="A5" s="139"/>
      <c r="B5" s="375"/>
      <c r="C5" s="368" t="s">
        <v>25</v>
      </c>
      <c r="D5" s="369"/>
      <c r="E5" s="369"/>
      <c r="F5" s="370"/>
      <c r="G5" s="377"/>
      <c r="H5" s="377"/>
      <c r="I5" s="377"/>
      <c r="J5" s="367"/>
      <c r="K5" s="367"/>
      <c r="L5" s="367"/>
      <c r="M5" s="354"/>
      <c r="N5" s="354"/>
      <c r="O5" s="367"/>
      <c r="P5" s="350"/>
      <c r="Q5" s="351"/>
      <c r="R5" s="139"/>
      <c r="S5" s="21"/>
      <c r="T5" s="21"/>
      <c r="U5" s="21"/>
      <c r="V5" s="21"/>
      <c r="W5" s="126"/>
      <c r="X5" s="126"/>
      <c r="Y5" s="126"/>
      <c r="Z5" s="126"/>
      <c r="AA5" s="126"/>
      <c r="AB5" s="126"/>
      <c r="AC5" s="126"/>
    </row>
    <row r="6" spans="1:29" s="2" customFormat="1" ht="12.75">
      <c r="A6" s="139"/>
      <c r="B6" s="375"/>
      <c r="C6" s="368" t="s">
        <v>18</v>
      </c>
      <c r="D6" s="369"/>
      <c r="E6" s="369"/>
      <c r="F6" s="370"/>
      <c r="G6" s="377"/>
      <c r="H6" s="377"/>
      <c r="I6" s="377"/>
      <c r="J6" s="367"/>
      <c r="K6" s="367"/>
      <c r="L6" s="367"/>
      <c r="M6" s="354"/>
      <c r="N6" s="354"/>
      <c r="O6" s="367"/>
      <c r="P6" s="350"/>
      <c r="Q6" s="351"/>
      <c r="R6" s="139"/>
      <c r="S6" s="21"/>
      <c r="T6" s="21"/>
      <c r="U6" s="21"/>
      <c r="V6" s="21"/>
      <c r="W6" s="126"/>
      <c r="X6" s="126"/>
      <c r="Y6" s="126"/>
      <c r="Z6" s="126"/>
      <c r="AA6" s="126"/>
      <c r="AB6" s="126"/>
      <c r="AC6" s="126"/>
    </row>
    <row r="7" spans="1:29" s="2" customFormat="1" ht="12.75">
      <c r="A7" s="139"/>
      <c r="B7" s="375"/>
      <c r="C7" s="368"/>
      <c r="D7" s="369"/>
      <c r="E7" s="369"/>
      <c r="F7" s="370"/>
      <c r="G7" s="377"/>
      <c r="H7" s="377"/>
      <c r="I7" s="377"/>
      <c r="J7" s="367"/>
      <c r="K7" s="367"/>
      <c r="L7" s="367"/>
      <c r="M7" s="354"/>
      <c r="N7" s="354"/>
      <c r="O7" s="367"/>
      <c r="P7" s="350"/>
      <c r="Q7" s="351"/>
      <c r="R7" s="139"/>
      <c r="S7" s="21"/>
      <c r="T7" s="21"/>
      <c r="U7" s="21"/>
      <c r="V7" s="21"/>
      <c r="W7" s="126"/>
      <c r="X7" s="126"/>
      <c r="Y7" s="126"/>
      <c r="Z7" s="126"/>
      <c r="AA7" s="126"/>
      <c r="AB7" s="126"/>
      <c r="AC7" s="126"/>
    </row>
    <row r="8" spans="1:29" s="2" customFormat="1" ht="12.75">
      <c r="A8" s="139"/>
      <c r="B8" s="10"/>
      <c r="C8" s="11"/>
      <c r="D8" s="11"/>
      <c r="E8" s="11"/>
      <c r="F8" s="108" t="s">
        <v>19</v>
      </c>
      <c r="G8" s="378"/>
      <c r="H8" s="378"/>
      <c r="I8" s="378"/>
      <c r="J8" s="379"/>
      <c r="K8" s="1" t="s">
        <v>8</v>
      </c>
      <c r="L8" s="12" t="s">
        <v>8</v>
      </c>
      <c r="M8" s="12" t="s">
        <v>8</v>
      </c>
      <c r="N8" s="12" t="s">
        <v>8</v>
      </c>
      <c r="O8" s="12" t="s">
        <v>8</v>
      </c>
      <c r="P8" s="381" t="s">
        <v>8</v>
      </c>
      <c r="Q8" s="382"/>
      <c r="R8" s="139"/>
      <c r="S8" s="21"/>
      <c r="T8" s="21"/>
      <c r="U8" s="21"/>
      <c r="V8" s="21"/>
      <c r="W8" s="126"/>
      <c r="X8" s="126"/>
      <c r="Y8" s="126"/>
      <c r="Z8" s="126"/>
      <c r="AA8" s="126"/>
      <c r="AB8" s="126"/>
      <c r="AC8" s="126"/>
    </row>
    <row r="9" spans="1:29" s="15" customFormat="1" ht="9.75">
      <c r="A9" s="141"/>
      <c r="B9" s="13">
        <v>1</v>
      </c>
      <c r="C9" s="365">
        <v>2</v>
      </c>
      <c r="D9" s="365"/>
      <c r="E9" s="365"/>
      <c r="F9" s="365"/>
      <c r="G9" s="14">
        <v>3</v>
      </c>
      <c r="H9" s="14">
        <v>4</v>
      </c>
      <c r="I9" s="14">
        <v>5</v>
      </c>
      <c r="J9" s="14">
        <v>6</v>
      </c>
      <c r="K9" s="14">
        <v>7</v>
      </c>
      <c r="L9" s="14">
        <v>8</v>
      </c>
      <c r="M9" s="14">
        <v>9</v>
      </c>
      <c r="N9" s="14">
        <v>10</v>
      </c>
      <c r="O9" s="14">
        <v>11</v>
      </c>
      <c r="P9" s="343">
        <v>12</v>
      </c>
      <c r="Q9" s="344"/>
      <c r="R9" s="141"/>
      <c r="S9" s="90" t="s">
        <v>92</v>
      </c>
      <c r="T9" s="91" t="s">
        <v>93</v>
      </c>
      <c r="U9" s="91" t="s">
        <v>94</v>
      </c>
      <c r="V9" s="91" t="s">
        <v>95</v>
      </c>
      <c r="W9" s="127"/>
      <c r="X9" s="127"/>
      <c r="Y9" s="127"/>
      <c r="Z9" s="127"/>
      <c r="AA9" s="127"/>
      <c r="AB9" s="127"/>
      <c r="AC9" s="127"/>
    </row>
    <row r="10" spans="1:29" s="2" customFormat="1" ht="13.5" customHeight="1">
      <c r="A10" s="139"/>
      <c r="B10" s="303"/>
      <c r="C10" s="42" t="s">
        <v>98</v>
      </c>
      <c r="D10" s="305"/>
      <c r="E10" s="306"/>
      <c r="F10" s="100"/>
      <c r="G10" s="307"/>
      <c r="H10" s="309"/>
      <c r="I10" s="309"/>
      <c r="J10" s="100"/>
      <c r="K10" s="311">
        <f>IF(G10="AUS",ROUND(I10*(Norm_spotr*Cena_benzinu/100),1),0)</f>
        <v>0</v>
      </c>
      <c r="L10" s="311"/>
      <c r="M10" s="311"/>
      <c r="N10" s="311"/>
      <c r="O10" s="316">
        <f>SUM(K10:N11)</f>
        <v>0</v>
      </c>
      <c r="P10" s="322"/>
      <c r="Q10" s="323"/>
      <c r="R10" s="139"/>
      <c r="S10" s="92">
        <v>1</v>
      </c>
      <c r="T10" s="93">
        <v>1</v>
      </c>
      <c r="U10" s="94">
        <f>SUMIF(S$10:S$38,T10,I$10:I$39)</f>
        <v>0</v>
      </c>
      <c r="V10" s="95">
        <f>IF(U10=0,0,25)</f>
        <v>0</v>
      </c>
      <c r="W10" s="126"/>
      <c r="X10" s="126"/>
      <c r="Y10" s="126"/>
      <c r="Z10" s="126"/>
      <c r="AA10" s="126"/>
      <c r="AB10" s="126"/>
      <c r="AC10" s="126"/>
    </row>
    <row r="11" spans="1:29" s="2" customFormat="1" ht="13.5" customHeight="1">
      <c r="A11" s="139"/>
      <c r="B11" s="304"/>
      <c r="C11" s="41" t="s">
        <v>99</v>
      </c>
      <c r="D11" s="313"/>
      <c r="E11" s="314"/>
      <c r="F11" s="102"/>
      <c r="G11" s="308"/>
      <c r="H11" s="310"/>
      <c r="I11" s="310"/>
      <c r="J11" s="102"/>
      <c r="K11" s="315"/>
      <c r="L11" s="312"/>
      <c r="M11" s="312"/>
      <c r="N11" s="312"/>
      <c r="O11" s="317"/>
      <c r="P11" s="320"/>
      <c r="Q11" s="321"/>
      <c r="R11" s="139"/>
      <c r="S11" s="92"/>
      <c r="T11" s="93"/>
      <c r="U11" s="94"/>
      <c r="V11" s="95"/>
      <c r="W11" s="126"/>
      <c r="X11" s="126"/>
      <c r="Y11" s="126"/>
      <c r="Z11" s="126"/>
      <c r="AA11" s="126"/>
      <c r="AB11" s="126"/>
      <c r="AC11" s="126"/>
    </row>
    <row r="12" spans="1:29" s="2" customFormat="1" ht="13.5" customHeight="1">
      <c r="A12" s="139"/>
      <c r="B12" s="303"/>
      <c r="C12" s="42" t="s">
        <v>98</v>
      </c>
      <c r="D12" s="305"/>
      <c r="E12" s="306"/>
      <c r="F12" s="100"/>
      <c r="G12" s="307"/>
      <c r="H12" s="309"/>
      <c r="I12" s="309"/>
      <c r="J12" s="100"/>
      <c r="K12" s="311">
        <f>IF(G12="AUS",ROUND(I12*(Norm_spotr*Cena_benzinu/100),1),0)</f>
        <v>0</v>
      </c>
      <c r="L12" s="311"/>
      <c r="M12" s="311"/>
      <c r="N12" s="311"/>
      <c r="O12" s="316">
        <f>SUM(K12:N13)</f>
        <v>0</v>
      </c>
      <c r="P12" s="322"/>
      <c r="Q12" s="323"/>
      <c r="R12" s="139"/>
      <c r="S12" s="92" t="e">
        <f>IF(#REF!=B10,S10,S10+1)</f>
        <v>#REF!</v>
      </c>
      <c r="T12" s="93">
        <v>2</v>
      </c>
      <c r="U12" s="94">
        <f>SUMIF(S$10:S$38,T12,I$10:I$39)</f>
        <v>0</v>
      </c>
      <c r="V12" s="95">
        <f>IF(U12=0,0,25)</f>
        <v>0</v>
      </c>
      <c r="W12" s="126"/>
      <c r="X12" s="126"/>
      <c r="Y12" s="126"/>
      <c r="Z12" s="126"/>
      <c r="AA12" s="126"/>
      <c r="AB12" s="126"/>
      <c r="AC12" s="126"/>
    </row>
    <row r="13" spans="1:29" s="2" customFormat="1" ht="13.5" customHeight="1">
      <c r="A13" s="139"/>
      <c r="B13" s="304"/>
      <c r="C13" s="41" t="s">
        <v>99</v>
      </c>
      <c r="D13" s="313"/>
      <c r="E13" s="314"/>
      <c r="F13" s="102"/>
      <c r="G13" s="308"/>
      <c r="H13" s="310"/>
      <c r="I13" s="310"/>
      <c r="J13" s="102"/>
      <c r="K13" s="315"/>
      <c r="L13" s="312"/>
      <c r="M13" s="312"/>
      <c r="N13" s="312"/>
      <c r="O13" s="317"/>
      <c r="P13" s="320"/>
      <c r="Q13" s="321"/>
      <c r="R13" s="139"/>
      <c r="S13" s="92"/>
      <c r="T13" s="93"/>
      <c r="U13" s="94"/>
      <c r="V13" s="95"/>
      <c r="W13" s="126"/>
      <c r="X13" s="126"/>
      <c r="Y13" s="126"/>
      <c r="Z13" s="126"/>
      <c r="AA13" s="126"/>
      <c r="AB13" s="126"/>
      <c r="AC13" s="126"/>
    </row>
    <row r="14" spans="1:29" s="2" customFormat="1" ht="13.5" customHeight="1">
      <c r="A14" s="139"/>
      <c r="B14" s="303"/>
      <c r="C14" s="42" t="s">
        <v>98</v>
      </c>
      <c r="D14" s="305"/>
      <c r="E14" s="306"/>
      <c r="F14" s="100"/>
      <c r="G14" s="307"/>
      <c r="H14" s="309"/>
      <c r="I14" s="309"/>
      <c r="J14" s="100"/>
      <c r="K14" s="311">
        <f>IF(G14="AUS",ROUND(I14*(Norm_spotr*Cena_benzinu/100),1),0)</f>
        <v>0</v>
      </c>
      <c r="L14" s="311"/>
      <c r="M14" s="101"/>
      <c r="N14" s="311"/>
      <c r="O14" s="316">
        <f>SUM(K14:N15)</f>
        <v>0</v>
      </c>
      <c r="P14" s="322"/>
      <c r="Q14" s="323"/>
      <c r="R14" s="139"/>
      <c r="S14" s="92" t="e">
        <f>IF(B12=#REF!,S12,S12+1)</f>
        <v>#REF!</v>
      </c>
      <c r="T14" s="93">
        <v>3</v>
      </c>
      <c r="U14" s="94">
        <f>SUMIF(S$10:S$38,T14,I$10:I$39)</f>
        <v>0</v>
      </c>
      <c r="V14" s="95">
        <f>IF(U14=0,0,25)</f>
        <v>0</v>
      </c>
      <c r="W14" s="126"/>
      <c r="X14" s="126"/>
      <c r="Y14" s="126"/>
      <c r="Z14" s="126"/>
      <c r="AA14" s="126"/>
      <c r="AB14" s="126"/>
      <c r="AC14" s="126"/>
    </row>
    <row r="15" spans="1:29" s="2" customFormat="1" ht="13.5" customHeight="1">
      <c r="A15" s="139"/>
      <c r="B15" s="304"/>
      <c r="C15" s="41" t="s">
        <v>99</v>
      </c>
      <c r="D15" s="313"/>
      <c r="E15" s="314"/>
      <c r="F15" s="102"/>
      <c r="G15" s="308"/>
      <c r="H15" s="310"/>
      <c r="I15" s="310"/>
      <c r="J15" s="102"/>
      <c r="K15" s="315"/>
      <c r="L15" s="312"/>
      <c r="M15" s="103"/>
      <c r="N15" s="312"/>
      <c r="O15" s="317"/>
      <c r="P15" s="320"/>
      <c r="Q15" s="321"/>
      <c r="R15" s="139"/>
      <c r="S15" s="92"/>
      <c r="T15" s="93"/>
      <c r="U15" s="94"/>
      <c r="V15" s="95"/>
      <c r="W15" s="126"/>
      <c r="X15" s="126"/>
      <c r="Y15" s="126"/>
      <c r="Z15" s="126"/>
      <c r="AA15" s="126"/>
      <c r="AB15" s="126"/>
      <c r="AC15" s="126"/>
    </row>
    <row r="16" spans="1:29" s="2" customFormat="1" ht="13.5" customHeight="1">
      <c r="A16" s="139"/>
      <c r="B16" s="303"/>
      <c r="C16" s="42" t="s">
        <v>98</v>
      </c>
      <c r="D16" s="305"/>
      <c r="E16" s="306"/>
      <c r="F16" s="100"/>
      <c r="G16" s="307"/>
      <c r="H16" s="309"/>
      <c r="I16" s="309"/>
      <c r="J16" s="100"/>
      <c r="K16" s="311">
        <f>IF(G16="AUS",ROUND(I16*(Norm_spotr*Cena_benzinu/100),1),0)</f>
        <v>0</v>
      </c>
      <c r="L16" s="311"/>
      <c r="M16" s="101"/>
      <c r="N16" s="311"/>
      <c r="O16" s="316">
        <f>SUM(K16:N17)</f>
        <v>0</v>
      </c>
      <c r="P16" s="322"/>
      <c r="Q16" s="323"/>
      <c r="R16" s="139"/>
      <c r="S16" s="92" t="e">
        <f>IF(B16=B12,S14,S14+1)</f>
        <v>#REF!</v>
      </c>
      <c r="T16" s="93">
        <v>4</v>
      </c>
      <c r="U16" s="94">
        <f>SUMIF(S$10:S$38,T16,I$10:I$39)</f>
        <v>0</v>
      </c>
      <c r="V16" s="95">
        <f>IF(U16=0,0,25)</f>
        <v>0</v>
      </c>
      <c r="W16" s="126"/>
      <c r="X16" s="126"/>
      <c r="Y16" s="126"/>
      <c r="Z16" s="126"/>
      <c r="AA16" s="126"/>
      <c r="AB16" s="126"/>
      <c r="AC16" s="126"/>
    </row>
    <row r="17" spans="1:29" s="2" customFormat="1" ht="13.5" customHeight="1">
      <c r="A17" s="139"/>
      <c r="B17" s="304"/>
      <c r="C17" s="41" t="s">
        <v>99</v>
      </c>
      <c r="D17" s="313"/>
      <c r="E17" s="314"/>
      <c r="F17" s="102"/>
      <c r="G17" s="308"/>
      <c r="H17" s="310"/>
      <c r="I17" s="310"/>
      <c r="J17" s="102"/>
      <c r="K17" s="315"/>
      <c r="L17" s="312"/>
      <c r="M17" s="103"/>
      <c r="N17" s="312"/>
      <c r="O17" s="317"/>
      <c r="P17" s="320"/>
      <c r="Q17" s="321"/>
      <c r="R17" s="139"/>
      <c r="S17" s="92"/>
      <c r="T17" s="93"/>
      <c r="U17" s="94"/>
      <c r="V17" s="95"/>
      <c r="W17" s="126"/>
      <c r="X17" s="126"/>
      <c r="Y17" s="126"/>
      <c r="Z17" s="126"/>
      <c r="AA17" s="126"/>
      <c r="AB17" s="126"/>
      <c r="AC17" s="126"/>
    </row>
    <row r="18" spans="1:29" s="2" customFormat="1" ht="13.5" customHeight="1">
      <c r="A18" s="139"/>
      <c r="B18" s="303"/>
      <c r="C18" s="42" t="s">
        <v>98</v>
      </c>
      <c r="D18" s="305"/>
      <c r="E18" s="306"/>
      <c r="F18" s="100"/>
      <c r="G18" s="307"/>
      <c r="H18" s="309"/>
      <c r="I18" s="309"/>
      <c r="J18" s="100"/>
      <c r="K18" s="311">
        <f>IF(G18="AUS",ROUND(I18*(Norm_spotr*Cena_benzinu/100),1),0)</f>
        <v>0</v>
      </c>
      <c r="L18" s="311"/>
      <c r="M18" s="311"/>
      <c r="N18" s="311"/>
      <c r="O18" s="316">
        <f>SUM(K18:N19)</f>
        <v>0</v>
      </c>
      <c r="P18" s="327"/>
      <c r="Q18" s="328"/>
      <c r="R18" s="139"/>
      <c r="S18" s="92" t="e">
        <f>IF(B18=B16,S16,S16+1)</f>
        <v>#REF!</v>
      </c>
      <c r="T18" s="93">
        <v>5</v>
      </c>
      <c r="U18" s="94">
        <f>SUMIF(S$10:S$38,T18,I$10:I$39)</f>
        <v>0</v>
      </c>
      <c r="V18" s="95">
        <f>IF(U18=0,0,25)</f>
        <v>0</v>
      </c>
      <c r="W18" s="126"/>
      <c r="X18" s="126"/>
      <c r="Y18" s="126"/>
      <c r="Z18" s="126"/>
      <c r="AA18" s="126"/>
      <c r="AB18" s="126"/>
      <c r="AC18" s="126"/>
    </row>
    <row r="19" spans="1:29" s="2" customFormat="1" ht="13.5" customHeight="1">
      <c r="A19" s="139"/>
      <c r="B19" s="304"/>
      <c r="C19" s="41" t="s">
        <v>99</v>
      </c>
      <c r="D19" s="313"/>
      <c r="E19" s="314"/>
      <c r="F19" s="102"/>
      <c r="G19" s="308"/>
      <c r="H19" s="310"/>
      <c r="I19" s="310"/>
      <c r="J19" s="102"/>
      <c r="K19" s="315"/>
      <c r="L19" s="312"/>
      <c r="M19" s="312"/>
      <c r="N19" s="312"/>
      <c r="O19" s="317"/>
      <c r="P19" s="329"/>
      <c r="Q19" s="330"/>
      <c r="R19" s="139"/>
      <c r="S19" s="92"/>
      <c r="T19" s="93"/>
      <c r="U19" s="94"/>
      <c r="V19" s="95"/>
      <c r="W19" s="126"/>
      <c r="X19" s="126"/>
      <c r="Y19" s="126"/>
      <c r="Z19" s="126"/>
      <c r="AA19" s="126"/>
      <c r="AB19" s="126"/>
      <c r="AC19" s="126"/>
    </row>
    <row r="20" spans="1:29" s="2" customFormat="1" ht="13.5" customHeight="1">
      <c r="A20" s="139"/>
      <c r="B20" s="303"/>
      <c r="C20" s="42" t="s">
        <v>98</v>
      </c>
      <c r="D20" s="383"/>
      <c r="E20" s="384"/>
      <c r="F20" s="104"/>
      <c r="G20" s="364"/>
      <c r="H20" s="342"/>
      <c r="I20" s="342"/>
      <c r="J20" s="104"/>
      <c r="K20" s="311">
        <f>IF(G20="AUS",ROUND(I20*(Norm_spotr*Cena_benzinu/100),1),0)</f>
        <v>0</v>
      </c>
      <c r="L20" s="311"/>
      <c r="M20" s="339"/>
      <c r="N20" s="339"/>
      <c r="O20" s="316">
        <f>SUM(K20:N21)</f>
        <v>0</v>
      </c>
      <c r="P20" s="318"/>
      <c r="Q20" s="319"/>
      <c r="R20" s="139"/>
      <c r="S20" s="92" t="e">
        <f>IF(B20=B18,S18,S18+1)</f>
        <v>#REF!</v>
      </c>
      <c r="T20" s="93">
        <v>6</v>
      </c>
      <c r="U20" s="94">
        <f>SUMIF(S$10:S$38,T20,I$10:I$39)</f>
        <v>0</v>
      </c>
      <c r="V20" s="95">
        <f>IF(U20=0,0,25)</f>
        <v>0</v>
      </c>
      <c r="W20" s="126"/>
      <c r="X20" s="126"/>
      <c r="Y20" s="126"/>
      <c r="Z20" s="126"/>
      <c r="AA20" s="126"/>
      <c r="AB20" s="126"/>
      <c r="AC20" s="126"/>
    </row>
    <row r="21" spans="1:29" s="2" customFormat="1" ht="13.5" customHeight="1">
      <c r="A21" s="139"/>
      <c r="B21" s="304"/>
      <c r="C21" s="41" t="s">
        <v>99</v>
      </c>
      <c r="D21" s="313"/>
      <c r="E21" s="314"/>
      <c r="F21" s="102"/>
      <c r="G21" s="308"/>
      <c r="H21" s="310"/>
      <c r="I21" s="310"/>
      <c r="J21" s="102"/>
      <c r="K21" s="315"/>
      <c r="L21" s="312"/>
      <c r="M21" s="312"/>
      <c r="N21" s="312"/>
      <c r="O21" s="317"/>
      <c r="P21" s="320"/>
      <c r="Q21" s="321"/>
      <c r="R21" s="139"/>
      <c r="S21" s="92"/>
      <c r="T21" s="93"/>
      <c r="U21" s="94"/>
      <c r="V21" s="95"/>
      <c r="W21" s="126"/>
      <c r="X21" s="126"/>
      <c r="Y21" s="126"/>
      <c r="Z21" s="126"/>
      <c r="AA21" s="126"/>
      <c r="AB21" s="126"/>
      <c r="AC21" s="126"/>
    </row>
    <row r="22" spans="1:29" s="2" customFormat="1" ht="13.5" customHeight="1">
      <c r="A22" s="139"/>
      <c r="B22" s="303"/>
      <c r="C22" s="42" t="s">
        <v>98</v>
      </c>
      <c r="D22" s="305"/>
      <c r="E22" s="306"/>
      <c r="F22" s="100"/>
      <c r="G22" s="307"/>
      <c r="H22" s="309"/>
      <c r="I22" s="309"/>
      <c r="J22" s="100"/>
      <c r="K22" s="311">
        <f>IF(G22="AUS",ROUND(I22*(Norm_spotr*Cena_benzinu/100),1),0)</f>
        <v>0</v>
      </c>
      <c r="L22" s="311"/>
      <c r="M22" s="311"/>
      <c r="N22" s="311"/>
      <c r="O22" s="316">
        <f>SUM(K22:N23)</f>
        <v>0</v>
      </c>
      <c r="P22" s="322"/>
      <c r="Q22" s="323"/>
      <c r="R22" s="139"/>
      <c r="S22" s="92" t="e">
        <f>IF(B22=B20,S20,S20+1)</f>
        <v>#REF!</v>
      </c>
      <c r="T22" s="93">
        <v>7</v>
      </c>
      <c r="U22" s="94">
        <f>SUMIF(S$10:S$38,T22,I$10:I$39)</f>
        <v>0</v>
      </c>
      <c r="V22" s="95">
        <f>IF(U22=0,0,25)</f>
        <v>0</v>
      </c>
      <c r="W22" s="126"/>
      <c r="X22" s="126"/>
      <c r="Y22" s="126"/>
      <c r="Z22" s="126"/>
      <c r="AA22" s="126"/>
      <c r="AB22" s="126"/>
      <c r="AC22" s="126"/>
    </row>
    <row r="23" spans="1:29" s="2" customFormat="1" ht="13.5" customHeight="1">
      <c r="A23" s="139"/>
      <c r="B23" s="304"/>
      <c r="C23" s="41" t="s">
        <v>99</v>
      </c>
      <c r="D23" s="313"/>
      <c r="E23" s="314"/>
      <c r="F23" s="102"/>
      <c r="G23" s="308"/>
      <c r="H23" s="310"/>
      <c r="I23" s="310"/>
      <c r="J23" s="102"/>
      <c r="K23" s="315"/>
      <c r="L23" s="312"/>
      <c r="M23" s="312"/>
      <c r="N23" s="312"/>
      <c r="O23" s="317"/>
      <c r="P23" s="320"/>
      <c r="Q23" s="321"/>
      <c r="R23" s="139"/>
      <c r="S23" s="92"/>
      <c r="T23" s="93"/>
      <c r="U23" s="94"/>
      <c r="V23" s="95"/>
      <c r="W23" s="126"/>
      <c r="X23" s="126"/>
      <c r="Y23" s="126"/>
      <c r="Z23" s="126"/>
      <c r="AA23" s="126"/>
      <c r="AB23" s="126"/>
      <c r="AC23" s="126"/>
    </row>
    <row r="24" spans="1:29" s="2" customFormat="1" ht="13.5" customHeight="1">
      <c r="A24" s="139"/>
      <c r="B24" s="303"/>
      <c r="C24" s="42" t="s">
        <v>98</v>
      </c>
      <c r="D24" s="305"/>
      <c r="E24" s="306"/>
      <c r="F24" s="100"/>
      <c r="G24" s="307"/>
      <c r="H24" s="309"/>
      <c r="I24" s="309"/>
      <c r="J24" s="100"/>
      <c r="K24" s="311">
        <f>IF(G24="AUS",ROUND(I24*(Norm_spotr*Cena_benzinu/100),1),0)</f>
        <v>0</v>
      </c>
      <c r="L24" s="311"/>
      <c r="M24" s="311"/>
      <c r="N24" s="311"/>
      <c r="O24" s="316">
        <f>SUM(K24:N25)</f>
        <v>0</v>
      </c>
      <c r="P24" s="322"/>
      <c r="Q24" s="323"/>
      <c r="R24" s="139"/>
      <c r="S24" s="92" t="e">
        <f>IF(B24=B22,S22,S22+1)</f>
        <v>#REF!</v>
      </c>
      <c r="T24" s="93">
        <v>8</v>
      </c>
      <c r="U24" s="94">
        <f>SUMIF(S$10:S$38,T24,I$10:I$39)</f>
        <v>0</v>
      </c>
      <c r="V24" s="95">
        <f>IF(U24=0,0,25)</f>
        <v>0</v>
      </c>
      <c r="W24" s="126"/>
      <c r="X24" s="126"/>
      <c r="Y24" s="126"/>
      <c r="Z24" s="126"/>
      <c r="AA24" s="126"/>
      <c r="AB24" s="126"/>
      <c r="AC24" s="126"/>
    </row>
    <row r="25" spans="1:29" s="2" customFormat="1" ht="13.5" customHeight="1">
      <c r="A25" s="139"/>
      <c r="B25" s="304"/>
      <c r="C25" s="41" t="s">
        <v>99</v>
      </c>
      <c r="D25" s="313"/>
      <c r="E25" s="314"/>
      <c r="F25" s="102"/>
      <c r="G25" s="308"/>
      <c r="H25" s="310"/>
      <c r="I25" s="310"/>
      <c r="J25" s="102"/>
      <c r="K25" s="315"/>
      <c r="L25" s="312"/>
      <c r="M25" s="312"/>
      <c r="N25" s="312"/>
      <c r="O25" s="317"/>
      <c r="P25" s="320"/>
      <c r="Q25" s="321"/>
      <c r="R25" s="139"/>
      <c r="S25" s="92"/>
      <c r="T25" s="93"/>
      <c r="U25" s="94"/>
      <c r="V25" s="95"/>
      <c r="W25" s="126"/>
      <c r="X25" s="126"/>
      <c r="Y25" s="126"/>
      <c r="Z25" s="126"/>
      <c r="AA25" s="126"/>
      <c r="AB25" s="126"/>
      <c r="AC25" s="126"/>
    </row>
    <row r="26" spans="1:29" s="2" customFormat="1" ht="13.5" customHeight="1">
      <c r="A26" s="139"/>
      <c r="B26" s="303"/>
      <c r="C26" s="42" t="s">
        <v>98</v>
      </c>
      <c r="D26" s="305"/>
      <c r="E26" s="306"/>
      <c r="F26" s="100"/>
      <c r="G26" s="307"/>
      <c r="H26" s="309"/>
      <c r="I26" s="309"/>
      <c r="J26" s="100"/>
      <c r="K26" s="311">
        <f>IF(G26="AUS",ROUND(I26*(Norm_spotr*Cena_benzinu/100),1),0)</f>
        <v>0</v>
      </c>
      <c r="L26" s="311"/>
      <c r="M26" s="101"/>
      <c r="N26" s="311"/>
      <c r="O26" s="316">
        <f>SUM(K26:N27)</f>
        <v>0</v>
      </c>
      <c r="P26" s="322"/>
      <c r="Q26" s="323"/>
      <c r="R26" s="139"/>
      <c r="S26" s="92" t="e">
        <f>IF(B26=B24,S24,S24+1)</f>
        <v>#REF!</v>
      </c>
      <c r="T26" s="93">
        <v>9</v>
      </c>
      <c r="U26" s="94">
        <f>SUMIF(S$10:S$38,T26,I$10:I$39)</f>
        <v>0</v>
      </c>
      <c r="V26" s="95">
        <f>IF(U26=0,0,25)</f>
        <v>0</v>
      </c>
      <c r="W26" s="126"/>
      <c r="X26" s="126"/>
      <c r="Y26" s="126"/>
      <c r="Z26" s="126"/>
      <c r="AA26" s="126"/>
      <c r="AB26" s="126"/>
      <c r="AC26" s="126"/>
    </row>
    <row r="27" spans="1:29" s="2" customFormat="1" ht="13.5" customHeight="1">
      <c r="A27" s="139"/>
      <c r="B27" s="304"/>
      <c r="C27" s="41" t="s">
        <v>99</v>
      </c>
      <c r="D27" s="313"/>
      <c r="E27" s="314"/>
      <c r="F27" s="102"/>
      <c r="G27" s="308"/>
      <c r="H27" s="310"/>
      <c r="I27" s="310"/>
      <c r="J27" s="102"/>
      <c r="K27" s="315"/>
      <c r="L27" s="312"/>
      <c r="M27" s="103"/>
      <c r="N27" s="312"/>
      <c r="O27" s="317"/>
      <c r="P27" s="320"/>
      <c r="Q27" s="321"/>
      <c r="R27" s="139"/>
      <c r="S27" s="92"/>
      <c r="T27" s="93"/>
      <c r="U27" s="94"/>
      <c r="V27" s="95"/>
      <c r="W27" s="126"/>
      <c r="X27" s="126"/>
      <c r="Y27" s="126"/>
      <c r="Z27" s="126"/>
      <c r="AA27" s="126"/>
      <c r="AB27" s="126"/>
      <c r="AC27" s="126"/>
    </row>
    <row r="28" spans="1:29" s="2" customFormat="1" ht="13.5" customHeight="1">
      <c r="A28" s="139"/>
      <c r="B28" s="303"/>
      <c r="C28" s="42" t="s">
        <v>98</v>
      </c>
      <c r="D28" s="305"/>
      <c r="E28" s="306"/>
      <c r="F28" s="100"/>
      <c r="G28" s="307"/>
      <c r="H28" s="309"/>
      <c r="I28" s="309"/>
      <c r="J28" s="100"/>
      <c r="K28" s="311">
        <f>IF(G28="AUS",ROUND(I28*(Norm_spotr*Cena_benzinu/100),1),0)</f>
        <v>0</v>
      </c>
      <c r="L28" s="311"/>
      <c r="M28" s="311"/>
      <c r="N28" s="311"/>
      <c r="O28" s="340">
        <f>SUM(K28:N29)</f>
        <v>0</v>
      </c>
      <c r="P28" s="327"/>
      <c r="Q28" s="328"/>
      <c r="R28" s="139"/>
      <c r="S28" s="92" t="e">
        <f>IF(B28=B26,S26,S26+1)</f>
        <v>#REF!</v>
      </c>
      <c r="T28" s="93">
        <v>10</v>
      </c>
      <c r="U28" s="94">
        <f>SUMIF(S$10:S$38,T28,I$10:I$39)</f>
        <v>0</v>
      </c>
      <c r="V28" s="95">
        <f>IF(U28=0,0,25)</f>
        <v>0</v>
      </c>
      <c r="W28" s="126"/>
      <c r="X28" s="126"/>
      <c r="Y28" s="126"/>
      <c r="Z28" s="126"/>
      <c r="AA28" s="126"/>
      <c r="AB28" s="126"/>
      <c r="AC28" s="126"/>
    </row>
    <row r="29" spans="1:29" s="2" customFormat="1" ht="13.5" customHeight="1">
      <c r="A29" s="139"/>
      <c r="B29" s="304"/>
      <c r="C29" s="41" t="s">
        <v>99</v>
      </c>
      <c r="D29" s="313"/>
      <c r="E29" s="314"/>
      <c r="F29" s="102"/>
      <c r="G29" s="308"/>
      <c r="H29" s="310"/>
      <c r="I29" s="310"/>
      <c r="J29" s="102"/>
      <c r="K29" s="315"/>
      <c r="L29" s="312"/>
      <c r="M29" s="312"/>
      <c r="N29" s="312"/>
      <c r="O29" s="341"/>
      <c r="P29" s="329"/>
      <c r="Q29" s="330"/>
      <c r="R29" s="139"/>
      <c r="S29" s="92"/>
      <c r="T29" s="93"/>
      <c r="U29" s="94"/>
      <c r="V29" s="95"/>
      <c r="W29" s="126"/>
      <c r="X29" s="126"/>
      <c r="Y29" s="126"/>
      <c r="Z29" s="126"/>
      <c r="AA29" s="126"/>
      <c r="AB29" s="126"/>
      <c r="AC29" s="126"/>
    </row>
    <row r="30" spans="1:29" s="2" customFormat="1" ht="13.5" customHeight="1">
      <c r="A30" s="139"/>
      <c r="B30" s="385"/>
      <c r="C30" s="42" t="s">
        <v>98</v>
      </c>
      <c r="D30" s="383"/>
      <c r="E30" s="384"/>
      <c r="F30" s="104"/>
      <c r="G30" s="364"/>
      <c r="H30" s="342"/>
      <c r="I30" s="342"/>
      <c r="J30" s="104"/>
      <c r="K30" s="311">
        <f>IF(G30="AUS",ROUND(I30*(Norm_spotr*Cena_benzinu/100),1),0)</f>
        <v>0</v>
      </c>
      <c r="L30" s="339"/>
      <c r="M30" s="339"/>
      <c r="N30" s="339"/>
      <c r="O30" s="352">
        <f>SUM(K30:N31)</f>
        <v>0</v>
      </c>
      <c r="P30" s="318"/>
      <c r="Q30" s="319"/>
      <c r="R30" s="139"/>
      <c r="S30" s="92" t="e">
        <f>IF(B30=B28,S28,S28+1)</f>
        <v>#REF!</v>
      </c>
      <c r="T30" s="93">
        <v>11</v>
      </c>
      <c r="U30" s="94">
        <f>SUMIF(S$10:S$38,T30,I$10:I$39)</f>
        <v>0</v>
      </c>
      <c r="V30" s="95">
        <f>IF(U30=0,0,25)</f>
        <v>0</v>
      </c>
      <c r="W30" s="126"/>
      <c r="X30" s="126"/>
      <c r="Y30" s="126"/>
      <c r="Z30" s="126"/>
      <c r="AA30" s="126"/>
      <c r="AB30" s="126"/>
      <c r="AC30" s="126"/>
    </row>
    <row r="31" spans="1:29" s="2" customFormat="1" ht="13.5" customHeight="1">
      <c r="A31" s="139"/>
      <c r="B31" s="304"/>
      <c r="C31" s="41" t="s">
        <v>99</v>
      </c>
      <c r="D31" s="313"/>
      <c r="E31" s="314"/>
      <c r="F31" s="102"/>
      <c r="G31" s="308"/>
      <c r="H31" s="310"/>
      <c r="I31" s="310"/>
      <c r="J31" s="102"/>
      <c r="K31" s="315"/>
      <c r="L31" s="312"/>
      <c r="M31" s="312"/>
      <c r="N31" s="312"/>
      <c r="O31" s="317"/>
      <c r="P31" s="320"/>
      <c r="Q31" s="321"/>
      <c r="R31" s="139"/>
      <c r="S31" s="92"/>
      <c r="T31" s="93"/>
      <c r="U31" s="94"/>
      <c r="V31" s="95"/>
      <c r="W31" s="126"/>
      <c r="X31" s="126"/>
      <c r="Y31" s="126"/>
      <c r="Z31" s="126"/>
      <c r="AA31" s="126"/>
      <c r="AB31" s="126"/>
      <c r="AC31" s="126"/>
    </row>
    <row r="32" spans="1:29" s="2" customFormat="1" ht="13.5" customHeight="1">
      <c r="A32" s="139"/>
      <c r="B32" s="303"/>
      <c r="C32" s="42" t="s">
        <v>98</v>
      </c>
      <c r="D32" s="305"/>
      <c r="E32" s="306"/>
      <c r="F32" s="100"/>
      <c r="G32" s="307"/>
      <c r="H32" s="309"/>
      <c r="I32" s="309"/>
      <c r="J32" s="100"/>
      <c r="K32" s="311">
        <f>IF(G32="AUS",ROUND(I32*(Norm_spotr*Cena_benzinu/100),1),0)</f>
        <v>0</v>
      </c>
      <c r="L32" s="311"/>
      <c r="M32" s="311"/>
      <c r="N32" s="311"/>
      <c r="O32" s="316">
        <f>SUM(K32:N33)</f>
        <v>0</v>
      </c>
      <c r="P32" s="322"/>
      <c r="Q32" s="323"/>
      <c r="R32" s="139"/>
      <c r="S32" s="92" t="e">
        <f>IF(B32=B30,S30,S30+1)</f>
        <v>#REF!</v>
      </c>
      <c r="T32" s="93">
        <v>12</v>
      </c>
      <c r="U32" s="94">
        <f>SUMIF(S$10:S$38,T32,I$10:I$39)</f>
        <v>0</v>
      </c>
      <c r="V32" s="95">
        <f>IF(U32=0,0,25)</f>
        <v>0</v>
      </c>
      <c r="W32" s="126"/>
      <c r="X32" s="126"/>
      <c r="Y32" s="126"/>
      <c r="Z32" s="126"/>
      <c r="AA32" s="126"/>
      <c r="AB32" s="126"/>
      <c r="AC32" s="126"/>
    </row>
    <row r="33" spans="1:29" s="2" customFormat="1" ht="13.5" customHeight="1">
      <c r="A33" s="139"/>
      <c r="B33" s="304"/>
      <c r="C33" s="41" t="s">
        <v>99</v>
      </c>
      <c r="D33" s="313"/>
      <c r="E33" s="314"/>
      <c r="F33" s="102"/>
      <c r="G33" s="308"/>
      <c r="H33" s="310"/>
      <c r="I33" s="310"/>
      <c r="J33" s="102"/>
      <c r="K33" s="315"/>
      <c r="L33" s="312"/>
      <c r="M33" s="312"/>
      <c r="N33" s="312"/>
      <c r="O33" s="317"/>
      <c r="P33" s="320"/>
      <c r="Q33" s="321"/>
      <c r="R33" s="139"/>
      <c r="S33" s="92"/>
      <c r="T33" s="93"/>
      <c r="U33" s="94"/>
      <c r="V33" s="95"/>
      <c r="W33" s="126"/>
      <c r="X33" s="126"/>
      <c r="Y33" s="126"/>
      <c r="Z33" s="126"/>
      <c r="AA33" s="126"/>
      <c r="AB33" s="126"/>
      <c r="AC33" s="126"/>
    </row>
    <row r="34" spans="1:29" s="2" customFormat="1" ht="13.5" customHeight="1">
      <c r="A34" s="139"/>
      <c r="B34" s="303"/>
      <c r="C34" s="42" t="s">
        <v>98</v>
      </c>
      <c r="D34" s="305"/>
      <c r="E34" s="306"/>
      <c r="F34" s="100"/>
      <c r="G34" s="307"/>
      <c r="H34" s="309"/>
      <c r="I34" s="309"/>
      <c r="J34" s="100"/>
      <c r="K34" s="311">
        <f>IF(G34="AUS",ROUND(I34*(Norm_spotr*Cena_benzinu/100),1),0)</f>
        <v>0</v>
      </c>
      <c r="L34" s="311"/>
      <c r="M34" s="311"/>
      <c r="N34" s="311"/>
      <c r="O34" s="316">
        <f>SUM(K34:N35)</f>
        <v>0</v>
      </c>
      <c r="P34" s="322"/>
      <c r="Q34" s="323"/>
      <c r="R34" s="139"/>
      <c r="S34" s="92" t="e">
        <f>IF(B34=B32,S32,S32+1)</f>
        <v>#REF!</v>
      </c>
      <c r="T34" s="93">
        <v>13</v>
      </c>
      <c r="U34" s="94">
        <f>SUMIF(S$10:S$38,T34,I$10:I$39)</f>
        <v>0</v>
      </c>
      <c r="V34" s="95">
        <f>IF(U34=0,0,25)</f>
        <v>0</v>
      </c>
      <c r="W34" s="126"/>
      <c r="X34" s="126"/>
      <c r="Y34" s="126"/>
      <c r="Z34" s="126"/>
      <c r="AA34" s="126"/>
      <c r="AB34" s="126"/>
      <c r="AC34" s="126"/>
    </row>
    <row r="35" spans="1:29" s="2" customFormat="1" ht="13.5" customHeight="1">
      <c r="A35" s="139"/>
      <c r="B35" s="304"/>
      <c r="C35" s="41" t="s">
        <v>99</v>
      </c>
      <c r="D35" s="313"/>
      <c r="E35" s="314"/>
      <c r="F35" s="102"/>
      <c r="G35" s="308"/>
      <c r="H35" s="310"/>
      <c r="I35" s="310"/>
      <c r="J35" s="102"/>
      <c r="K35" s="315"/>
      <c r="L35" s="312"/>
      <c r="M35" s="312"/>
      <c r="N35" s="312"/>
      <c r="O35" s="317"/>
      <c r="P35" s="320"/>
      <c r="Q35" s="321"/>
      <c r="R35" s="139"/>
      <c r="S35" s="92"/>
      <c r="T35" s="93"/>
      <c r="U35" s="94"/>
      <c r="V35" s="95"/>
      <c r="W35" s="126"/>
      <c r="X35" s="126"/>
      <c r="Y35" s="126"/>
      <c r="Z35" s="126"/>
      <c r="AA35" s="126"/>
      <c r="AB35" s="126"/>
      <c r="AC35" s="126"/>
    </row>
    <row r="36" spans="1:29" s="2" customFormat="1" ht="13.5" customHeight="1">
      <c r="A36" s="139"/>
      <c r="B36" s="303"/>
      <c r="C36" s="42" t="s">
        <v>98</v>
      </c>
      <c r="D36" s="305"/>
      <c r="E36" s="306"/>
      <c r="F36" s="100"/>
      <c r="G36" s="307"/>
      <c r="H36" s="309"/>
      <c r="I36" s="309"/>
      <c r="J36" s="100"/>
      <c r="K36" s="311">
        <f>IF(G36="AUS",ROUND(I36*(Norm_spotr*Cena_benzinu/100),1),0)</f>
        <v>0</v>
      </c>
      <c r="L36" s="311"/>
      <c r="M36" s="101"/>
      <c r="N36" s="311"/>
      <c r="O36" s="316">
        <f>SUM(K36:N37)</f>
        <v>0</v>
      </c>
      <c r="P36" s="322"/>
      <c r="Q36" s="323"/>
      <c r="R36" s="139"/>
      <c r="S36" s="92" t="e">
        <f>IF(B36=B34,S34,S34+1)</f>
        <v>#REF!</v>
      </c>
      <c r="T36" s="93">
        <v>14</v>
      </c>
      <c r="U36" s="94">
        <f>SUMIF(S$10:S$38,T36,I$10:I$39)</f>
        <v>0</v>
      </c>
      <c r="V36" s="95">
        <f>IF(U36=0,0,25)</f>
        <v>0</v>
      </c>
      <c r="W36" s="126"/>
      <c r="X36" s="126"/>
      <c r="Y36" s="126"/>
      <c r="Z36" s="126"/>
      <c r="AA36" s="126"/>
      <c r="AB36" s="126"/>
      <c r="AC36" s="126"/>
    </row>
    <row r="37" spans="1:29" s="2" customFormat="1" ht="13.5" customHeight="1">
      <c r="A37" s="139"/>
      <c r="B37" s="304"/>
      <c r="C37" s="41" t="s">
        <v>99</v>
      </c>
      <c r="D37" s="313"/>
      <c r="E37" s="314"/>
      <c r="F37" s="102"/>
      <c r="G37" s="308"/>
      <c r="H37" s="310"/>
      <c r="I37" s="310"/>
      <c r="J37" s="102"/>
      <c r="K37" s="315"/>
      <c r="L37" s="312"/>
      <c r="M37" s="103"/>
      <c r="N37" s="312"/>
      <c r="O37" s="317"/>
      <c r="P37" s="320"/>
      <c r="Q37" s="321"/>
      <c r="R37" s="139"/>
      <c r="S37" s="92"/>
      <c r="T37" s="93"/>
      <c r="U37" s="94"/>
      <c r="V37" s="95"/>
      <c r="W37" s="126"/>
      <c r="X37" s="126"/>
      <c r="Y37" s="126"/>
      <c r="Z37" s="126"/>
      <c r="AA37" s="126"/>
      <c r="AB37" s="126"/>
      <c r="AC37" s="126"/>
    </row>
    <row r="38" spans="1:29" s="2" customFormat="1" ht="13.5" customHeight="1">
      <c r="A38" s="139"/>
      <c r="B38" s="303"/>
      <c r="C38" s="42" t="s">
        <v>98</v>
      </c>
      <c r="D38" s="305"/>
      <c r="E38" s="306"/>
      <c r="F38" s="100"/>
      <c r="G38" s="307"/>
      <c r="H38" s="309"/>
      <c r="I38" s="309"/>
      <c r="J38" s="100"/>
      <c r="K38" s="311">
        <f>IF(G38="AUS",ROUND(I38*(Norm_spotr*Cena_benzinu/100),1),0)</f>
        <v>0</v>
      </c>
      <c r="L38" s="311"/>
      <c r="M38" s="311"/>
      <c r="N38" s="311"/>
      <c r="O38" s="340">
        <f>SUM(K38:N39)</f>
        <v>0</v>
      </c>
      <c r="P38" s="327"/>
      <c r="Q38" s="328"/>
      <c r="R38" s="139"/>
      <c r="S38" s="92" t="e">
        <f>IF(B38=B36,S36,S36+1)</f>
        <v>#REF!</v>
      </c>
      <c r="T38" s="93">
        <v>15</v>
      </c>
      <c r="U38" s="94">
        <f>SUMIF(S$10:S$38,T38,I$10:I$39)</f>
        <v>0</v>
      </c>
      <c r="V38" s="95">
        <f>IF(U38=0,0,25)</f>
        <v>0</v>
      </c>
      <c r="W38" s="126"/>
      <c r="X38" s="126"/>
      <c r="Y38" s="126"/>
      <c r="Z38" s="126"/>
      <c r="AA38" s="126"/>
      <c r="AB38" s="126"/>
      <c r="AC38" s="126"/>
    </row>
    <row r="39" spans="1:29" s="2" customFormat="1" ht="13.5" customHeight="1" thickBot="1">
      <c r="A39" s="139"/>
      <c r="B39" s="361"/>
      <c r="C39" s="43" t="s">
        <v>99</v>
      </c>
      <c r="D39" s="405"/>
      <c r="E39" s="406"/>
      <c r="F39" s="105"/>
      <c r="G39" s="414"/>
      <c r="H39" s="407"/>
      <c r="I39" s="407"/>
      <c r="J39" s="105"/>
      <c r="K39" s="315"/>
      <c r="L39" s="338"/>
      <c r="M39" s="338"/>
      <c r="N39" s="338"/>
      <c r="O39" s="345"/>
      <c r="P39" s="408"/>
      <c r="Q39" s="409"/>
      <c r="R39" s="139"/>
      <c r="S39" s="92"/>
      <c r="T39" s="93"/>
      <c r="U39" s="94"/>
      <c r="V39" s="95"/>
      <c r="W39" s="126"/>
      <c r="X39" s="126"/>
      <c r="Y39" s="126"/>
      <c r="Z39" s="126"/>
      <c r="AA39" s="126"/>
      <c r="AB39" s="126"/>
      <c r="AC39" s="126"/>
    </row>
    <row r="40" spans="1:29" s="2" customFormat="1" ht="16.5" customHeight="1" thickBot="1" thickTop="1">
      <c r="A40" s="139"/>
      <c r="B40" s="19"/>
      <c r="C40" s="5"/>
      <c r="D40" s="5"/>
      <c r="E40" s="5"/>
      <c r="F40" s="5"/>
      <c r="G40" s="5"/>
      <c r="H40" s="5"/>
      <c r="I40" s="5"/>
      <c r="J40" s="99" t="s">
        <v>22</v>
      </c>
      <c r="K40" s="106">
        <f>SUM(K10:K39)</f>
        <v>0</v>
      </c>
      <c r="L40" s="106">
        <f>SUM(L10:L39)</f>
        <v>0</v>
      </c>
      <c r="M40" s="106">
        <f>SUM(M10:M39)</f>
        <v>0</v>
      </c>
      <c r="N40" s="106">
        <f>SUM(N10:N39)</f>
        <v>0</v>
      </c>
      <c r="O40" s="107">
        <f>SUM(O10:O39)</f>
        <v>0</v>
      </c>
      <c r="P40" s="410"/>
      <c r="Q40" s="411"/>
      <c r="R40" s="139"/>
      <c r="S40" s="21"/>
      <c r="T40" s="21"/>
      <c r="U40" s="21"/>
      <c r="V40" s="21"/>
      <c r="W40" s="126"/>
      <c r="X40" s="126"/>
      <c r="Y40" s="126"/>
      <c r="Z40" s="126"/>
      <c r="AA40" s="126"/>
      <c r="AB40" s="126"/>
      <c r="AC40" s="126"/>
    </row>
    <row r="41" spans="1:29" s="2" customFormat="1" ht="16.5" customHeight="1" thickBot="1" thickTop="1">
      <c r="A41" s="139"/>
      <c r="B41" s="362" t="s">
        <v>40</v>
      </c>
      <c r="C41" s="363"/>
      <c r="D41" s="363"/>
      <c r="E41" s="363"/>
      <c r="F41" s="363"/>
      <c r="G41" s="123" t="str">
        <f>INDEX('Údaje o osobě a vozidle'!A1:A2,Stravne)</f>
        <v>ne</v>
      </c>
      <c r="H41" s="98"/>
      <c r="I41" s="18"/>
      <c r="J41" s="358" t="s">
        <v>97</v>
      </c>
      <c r="K41" s="358"/>
      <c r="L41" s="358"/>
      <c r="M41" s="358"/>
      <c r="N41" s="358"/>
      <c r="O41" s="109">
        <v>0</v>
      </c>
      <c r="P41" s="412"/>
      <c r="Q41" s="413"/>
      <c r="R41" s="139"/>
      <c r="S41" s="324" t="s">
        <v>96</v>
      </c>
      <c r="T41" s="325"/>
      <c r="U41" s="326"/>
      <c r="V41" s="96">
        <f>SUM(V10:V39)</f>
        <v>0</v>
      </c>
      <c r="W41" s="126"/>
      <c r="X41" s="126"/>
      <c r="Y41" s="126"/>
      <c r="Z41" s="126"/>
      <c r="AA41" s="126"/>
      <c r="AB41" s="126"/>
      <c r="AC41" s="126"/>
    </row>
    <row r="42" spans="1:29" s="2" customFormat="1" ht="16.5" customHeight="1" thickBot="1" thickTop="1">
      <c r="A42" s="139"/>
      <c r="B42" s="359" t="s">
        <v>73</v>
      </c>
      <c r="C42" s="360"/>
      <c r="D42" s="360"/>
      <c r="E42" s="360"/>
      <c r="F42" s="360"/>
      <c r="G42" s="124" t="str">
        <f>INDEX('Údaje o osobě a vozidle'!A1:A2,Odlucne)</f>
        <v>ne</v>
      </c>
      <c r="H42" s="97"/>
      <c r="I42" s="55"/>
      <c r="J42" s="357" t="str">
        <f>IF(O40-O41&lt;0,"P ř e p l a t e k","D o p l a t e k")</f>
        <v>D o p l a t e k</v>
      </c>
      <c r="K42" s="357"/>
      <c r="L42" s="357"/>
      <c r="M42" s="357"/>
      <c r="N42" s="357"/>
      <c r="O42" s="110">
        <f>ABS(O40-O41)</f>
        <v>0</v>
      </c>
      <c r="P42" s="335"/>
      <c r="Q42" s="336"/>
      <c r="R42" s="139"/>
      <c r="S42" s="21"/>
      <c r="T42" s="21"/>
      <c r="U42" s="21"/>
      <c r="V42" s="21"/>
      <c r="W42" s="126"/>
      <c r="X42" s="126"/>
      <c r="Y42" s="126"/>
      <c r="Z42" s="126"/>
      <c r="AA42" s="126"/>
      <c r="AB42" s="126"/>
      <c r="AC42" s="126"/>
    </row>
    <row r="43" spans="1:29" s="2" customFormat="1" ht="10.5" customHeight="1" thickTop="1">
      <c r="A43" s="139"/>
      <c r="B43" s="56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57"/>
      <c r="R43" s="139"/>
      <c r="S43" s="21"/>
      <c r="T43" s="21"/>
      <c r="U43" s="21"/>
      <c r="V43" s="21"/>
      <c r="W43" s="126"/>
      <c r="X43" s="126"/>
      <c r="Y43" s="126"/>
      <c r="Z43" s="126"/>
      <c r="AA43" s="126"/>
      <c r="AB43" s="126"/>
      <c r="AC43" s="126"/>
    </row>
    <row r="44" spans="1:29" s="2" customFormat="1" ht="10.5" customHeight="1">
      <c r="A44" s="139"/>
      <c r="B44" s="346" t="s">
        <v>33</v>
      </c>
      <c r="C44" s="347"/>
      <c r="D44" s="347"/>
      <c r="E44" s="50"/>
      <c r="F44" s="347" t="s">
        <v>26</v>
      </c>
      <c r="G44" s="347"/>
      <c r="H44" s="347"/>
      <c r="I44" s="347"/>
      <c r="J44" s="55"/>
      <c r="K44" s="55"/>
      <c r="L44" s="55"/>
      <c r="M44" s="55"/>
      <c r="N44" s="55"/>
      <c r="O44" s="55"/>
      <c r="P44" s="55"/>
      <c r="Q44" s="58"/>
      <c r="R44" s="139"/>
      <c r="S44" s="21"/>
      <c r="T44" s="21"/>
      <c r="U44" s="21"/>
      <c r="V44" s="21"/>
      <c r="W44" s="126"/>
      <c r="X44" s="126"/>
      <c r="Y44" s="126"/>
      <c r="Z44" s="126"/>
      <c r="AA44" s="126"/>
      <c r="AB44" s="126"/>
      <c r="AC44" s="126"/>
    </row>
    <row r="45" spans="1:29" s="2" customFormat="1" ht="10.5" customHeight="1">
      <c r="A45" s="139"/>
      <c r="B45" s="346" t="s">
        <v>34</v>
      </c>
      <c r="C45" s="347"/>
      <c r="D45" s="347"/>
      <c r="E45" s="50"/>
      <c r="F45" s="347" t="s">
        <v>27</v>
      </c>
      <c r="G45" s="347"/>
      <c r="H45" s="347"/>
      <c r="I45" s="347"/>
      <c r="J45" s="55"/>
      <c r="K45" s="55"/>
      <c r="L45" s="55"/>
      <c r="M45" s="55"/>
      <c r="N45" s="55"/>
      <c r="O45" s="55"/>
      <c r="P45" s="55"/>
      <c r="Q45" s="58"/>
      <c r="R45" s="139"/>
      <c r="S45" s="21"/>
      <c r="T45" s="21"/>
      <c r="U45" s="21"/>
      <c r="V45" s="21"/>
      <c r="W45" s="126"/>
      <c r="X45" s="126"/>
      <c r="Y45" s="126"/>
      <c r="Z45" s="126"/>
      <c r="AA45" s="126"/>
      <c r="AB45" s="126"/>
      <c r="AC45" s="126"/>
    </row>
    <row r="46" spans="1:29" s="2" customFormat="1" ht="10.5" customHeight="1">
      <c r="A46" s="139"/>
      <c r="B46" s="346" t="s">
        <v>35</v>
      </c>
      <c r="C46" s="347"/>
      <c r="D46" s="347"/>
      <c r="E46" s="50"/>
      <c r="F46" s="347" t="s">
        <v>102</v>
      </c>
      <c r="G46" s="347"/>
      <c r="H46" s="347"/>
      <c r="I46" s="347"/>
      <c r="J46" s="55"/>
      <c r="K46" s="55"/>
      <c r="L46" s="334" t="s">
        <v>29</v>
      </c>
      <c r="M46" s="334"/>
      <c r="N46" s="334"/>
      <c r="O46" s="334"/>
      <c r="P46" s="334"/>
      <c r="Q46" s="58"/>
      <c r="R46" s="139"/>
      <c r="S46" s="21"/>
      <c r="T46" s="21"/>
      <c r="U46" s="21"/>
      <c r="V46" s="21"/>
      <c r="W46" s="126"/>
      <c r="X46" s="126"/>
      <c r="Y46" s="126"/>
      <c r="Z46" s="126"/>
      <c r="AA46" s="126"/>
      <c r="AB46" s="126"/>
      <c r="AC46" s="126"/>
    </row>
    <row r="47" spans="1:29" s="2" customFormat="1" ht="10.5" customHeight="1" thickBot="1">
      <c r="A47" s="139"/>
      <c r="B47" s="346" t="s">
        <v>36</v>
      </c>
      <c r="C47" s="347"/>
      <c r="D47" s="347"/>
      <c r="E47" s="50"/>
      <c r="F47" s="347" t="s">
        <v>28</v>
      </c>
      <c r="G47" s="347"/>
      <c r="H47" s="347"/>
      <c r="I47" s="347"/>
      <c r="J47" s="55"/>
      <c r="K47" s="55"/>
      <c r="L47" s="337"/>
      <c r="M47" s="337"/>
      <c r="N47" s="337"/>
      <c r="O47" s="337"/>
      <c r="P47" s="337"/>
      <c r="Q47" s="58"/>
      <c r="R47" s="139"/>
      <c r="S47" s="21"/>
      <c r="T47" s="21"/>
      <c r="U47" s="21"/>
      <c r="V47" s="21"/>
      <c r="W47" s="126"/>
      <c r="X47" s="126"/>
      <c r="Y47" s="126"/>
      <c r="Z47" s="126"/>
      <c r="AA47" s="126"/>
      <c r="AB47" s="126"/>
      <c r="AC47" s="126"/>
    </row>
    <row r="48" spans="1:29" s="2" customFormat="1" ht="5.25" customHeight="1">
      <c r="A48" s="139"/>
      <c r="B48" s="60"/>
      <c r="C48" s="55"/>
      <c r="D48" s="55"/>
      <c r="E48" s="55"/>
      <c r="F48" s="55"/>
      <c r="G48" s="55"/>
      <c r="H48" s="55"/>
      <c r="I48" s="55"/>
      <c r="J48" s="55"/>
      <c r="K48" s="59"/>
      <c r="L48" s="331"/>
      <c r="M48" s="332"/>
      <c r="N48" s="332"/>
      <c r="O48" s="332"/>
      <c r="P48" s="333"/>
      <c r="Q48" s="61"/>
      <c r="R48" s="139"/>
      <c r="S48" s="21"/>
      <c r="T48" s="21"/>
      <c r="U48" s="21"/>
      <c r="V48" s="21"/>
      <c r="W48" s="126"/>
      <c r="X48" s="126"/>
      <c r="Y48" s="126"/>
      <c r="Z48" s="126"/>
      <c r="AA48" s="126"/>
      <c r="AB48" s="126"/>
      <c r="AC48" s="126"/>
    </row>
    <row r="49" spans="1:29" s="2" customFormat="1" ht="12" customHeight="1">
      <c r="A49" s="139"/>
      <c r="B49" s="355" t="s">
        <v>37</v>
      </c>
      <c r="C49" s="356"/>
      <c r="D49" s="356"/>
      <c r="E49" s="356"/>
      <c r="F49" s="356"/>
      <c r="G49" s="356"/>
      <c r="H49" s="356"/>
      <c r="I49" s="356"/>
      <c r="J49" s="356"/>
      <c r="K49" s="356"/>
      <c r="L49" s="331"/>
      <c r="M49" s="332"/>
      <c r="N49" s="332"/>
      <c r="O49" s="332"/>
      <c r="P49" s="333"/>
      <c r="Q49" s="57"/>
      <c r="R49" s="139"/>
      <c r="S49" s="21"/>
      <c r="T49" s="21"/>
      <c r="U49" s="21"/>
      <c r="V49" s="21"/>
      <c r="W49" s="126"/>
      <c r="X49" s="126"/>
      <c r="Y49" s="126"/>
      <c r="Z49" s="126"/>
      <c r="AA49" s="126"/>
      <c r="AB49" s="126"/>
      <c r="AC49" s="126"/>
    </row>
    <row r="50" spans="1:29" s="2" customFormat="1" ht="12" customHeight="1">
      <c r="A50" s="139"/>
      <c r="B50" s="355" t="s">
        <v>38</v>
      </c>
      <c r="C50" s="356"/>
      <c r="D50" s="356"/>
      <c r="E50" s="356"/>
      <c r="F50" s="356"/>
      <c r="G50" s="356"/>
      <c r="H50" s="356"/>
      <c r="I50" s="356"/>
      <c r="J50" s="356"/>
      <c r="K50" s="404"/>
      <c r="L50" s="331"/>
      <c r="M50" s="332"/>
      <c r="N50" s="332"/>
      <c r="O50" s="332"/>
      <c r="P50" s="333"/>
      <c r="Q50" s="57"/>
      <c r="R50" s="139"/>
      <c r="S50" s="21"/>
      <c r="T50" s="21"/>
      <c r="U50" s="21"/>
      <c r="V50" s="21"/>
      <c r="W50" s="126"/>
      <c r="X50" s="126"/>
      <c r="Y50" s="126"/>
      <c r="Z50" s="126"/>
      <c r="AA50" s="126"/>
      <c r="AB50" s="126"/>
      <c r="AC50" s="126"/>
    </row>
    <row r="51" spans="1:29" s="2" customFormat="1" ht="12" customHeight="1">
      <c r="A51" s="139"/>
      <c r="B51" s="355" t="s">
        <v>117</v>
      </c>
      <c r="C51" s="356"/>
      <c r="D51" s="356"/>
      <c r="E51" s="356"/>
      <c r="F51" s="356"/>
      <c r="G51" s="356"/>
      <c r="H51" s="356"/>
      <c r="I51" s="356"/>
      <c r="J51" s="356"/>
      <c r="K51" s="404"/>
      <c r="L51" s="393"/>
      <c r="M51" s="394"/>
      <c r="N51" s="394"/>
      <c r="O51" s="394"/>
      <c r="P51" s="395"/>
      <c r="Q51" s="57"/>
      <c r="R51" s="139"/>
      <c r="S51" s="21"/>
      <c r="T51" s="21"/>
      <c r="U51" s="21"/>
      <c r="V51" s="21"/>
      <c r="W51" s="126"/>
      <c r="X51" s="126"/>
      <c r="Y51" s="126"/>
      <c r="Z51" s="126"/>
      <c r="AA51" s="126"/>
      <c r="AB51" s="126"/>
      <c r="AC51" s="126"/>
    </row>
    <row r="52" spans="1:29" s="2" customFormat="1" ht="12" customHeight="1">
      <c r="A52" s="139"/>
      <c r="B52" s="56"/>
      <c r="C52" s="47"/>
      <c r="D52" s="47"/>
      <c r="E52" s="47"/>
      <c r="F52" s="47"/>
      <c r="G52" s="47"/>
      <c r="H52" s="47"/>
      <c r="I52" s="47"/>
      <c r="J52" s="47"/>
      <c r="K52" s="47"/>
      <c r="L52" s="389"/>
      <c r="M52" s="390"/>
      <c r="N52" s="391"/>
      <c r="O52" s="391"/>
      <c r="P52" s="392"/>
      <c r="Q52" s="57"/>
      <c r="R52" s="139"/>
      <c r="S52" s="21"/>
      <c r="T52" s="21"/>
      <c r="U52" s="21"/>
      <c r="V52" s="21"/>
      <c r="W52" s="126"/>
      <c r="X52" s="126"/>
      <c r="Y52" s="126"/>
      <c r="Z52" s="126"/>
      <c r="AA52" s="126"/>
      <c r="AB52" s="126"/>
      <c r="AC52" s="126"/>
    </row>
    <row r="53" spans="1:29" s="2" customFormat="1" ht="15.75" customHeight="1">
      <c r="A53" s="139"/>
      <c r="B53" s="401" t="s">
        <v>39</v>
      </c>
      <c r="C53" s="402"/>
      <c r="D53" s="402"/>
      <c r="E53" s="402"/>
      <c r="F53" s="402"/>
      <c r="G53" s="402"/>
      <c r="H53" s="402"/>
      <c r="I53" s="402"/>
      <c r="J53" s="402"/>
      <c r="K53" s="403"/>
      <c r="L53" s="396" t="s">
        <v>30</v>
      </c>
      <c r="M53" s="397"/>
      <c r="N53" s="397"/>
      <c r="O53" s="397"/>
      <c r="P53" s="398"/>
      <c r="Q53" s="62"/>
      <c r="R53" s="139"/>
      <c r="S53" s="21"/>
      <c r="T53" s="21"/>
      <c r="U53" s="21"/>
      <c r="V53" s="21"/>
      <c r="W53" s="126"/>
      <c r="X53" s="126"/>
      <c r="Y53" s="126"/>
      <c r="Z53" s="126"/>
      <c r="AA53" s="126"/>
      <c r="AB53" s="126"/>
      <c r="AC53" s="126"/>
    </row>
    <row r="54" spans="1:29" s="2" customFormat="1" ht="5.25" customHeight="1" thickBot="1">
      <c r="A54" s="139"/>
      <c r="B54" s="56"/>
      <c r="C54" s="47"/>
      <c r="D54" s="47"/>
      <c r="E54" s="47"/>
      <c r="F54" s="47"/>
      <c r="G54" s="47"/>
      <c r="H54" s="47"/>
      <c r="I54" s="47"/>
      <c r="J54" s="47"/>
      <c r="K54" s="47"/>
      <c r="L54" s="386"/>
      <c r="M54" s="387"/>
      <c r="N54" s="387"/>
      <c r="O54" s="387"/>
      <c r="P54" s="388"/>
      <c r="Q54" s="57"/>
      <c r="R54" s="139"/>
      <c r="S54" s="21"/>
      <c r="T54" s="21"/>
      <c r="U54" s="21"/>
      <c r="V54" s="21"/>
      <c r="W54" s="126"/>
      <c r="X54" s="126"/>
      <c r="Y54" s="126"/>
      <c r="Z54" s="126"/>
      <c r="AA54" s="126"/>
      <c r="AB54" s="126"/>
      <c r="AC54" s="126"/>
    </row>
    <row r="55" spans="1:29" s="2" customFormat="1" ht="12.75" customHeight="1" thickBot="1">
      <c r="A55" s="139"/>
      <c r="B55" s="399"/>
      <c r="C55" s="400"/>
      <c r="D55" s="400"/>
      <c r="E55" s="400"/>
      <c r="F55" s="400"/>
      <c r="G55" s="400"/>
      <c r="H55" s="400"/>
      <c r="I55" s="400"/>
      <c r="J55" s="400"/>
      <c r="K55" s="400"/>
      <c r="L55" s="63"/>
      <c r="M55" s="63"/>
      <c r="N55" s="63"/>
      <c r="O55" s="63"/>
      <c r="P55" s="63"/>
      <c r="Q55" s="64"/>
      <c r="R55" s="139"/>
      <c r="S55" s="21"/>
      <c r="T55" s="21"/>
      <c r="U55" s="21"/>
      <c r="V55" s="21"/>
      <c r="W55" s="126"/>
      <c r="X55" s="126"/>
      <c r="Y55" s="126"/>
      <c r="Z55" s="126"/>
      <c r="AA55" s="126"/>
      <c r="AB55" s="126"/>
      <c r="AC55" s="126"/>
    </row>
    <row r="56" spans="1:22" ht="13.5" thickTop="1">
      <c r="A56" s="140"/>
      <c r="B56" s="140"/>
      <c r="C56" s="140"/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20"/>
      <c r="T56" s="20"/>
      <c r="U56" s="20"/>
      <c r="V56" s="20"/>
    </row>
    <row r="57" spans="1:22" ht="12.75">
      <c r="A57" s="140"/>
      <c r="B57" s="140"/>
      <c r="C57" s="140"/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140"/>
      <c r="P57" s="140"/>
      <c r="Q57" s="140"/>
      <c r="R57" s="140"/>
      <c r="S57" s="20"/>
      <c r="T57" s="20"/>
      <c r="U57" s="20"/>
      <c r="V57" s="20"/>
    </row>
    <row r="58" s="125" customFormat="1" ht="12.75"/>
    <row r="59" s="125" customFormat="1" ht="12.75"/>
    <row r="60" s="125" customFormat="1" ht="12.75"/>
    <row r="61" s="125" customFormat="1" ht="12.75"/>
    <row r="62" s="125" customFormat="1" ht="12.75"/>
    <row r="63" s="125" customFormat="1" ht="12.75"/>
    <row r="64" s="125" customFormat="1" ht="12.75"/>
    <row r="65" s="125" customFormat="1" ht="12.75"/>
    <row r="66" s="125" customFormat="1" ht="12.75"/>
    <row r="67" s="125" customFormat="1" ht="12.75"/>
    <row r="68" s="125" customFormat="1" ht="12.75"/>
    <row r="69" s="125" customFormat="1" ht="12.75"/>
    <row r="70" s="125" customFormat="1" ht="12.75"/>
    <row r="71" s="125" customFormat="1" ht="12.75"/>
    <row r="72" s="125" customFormat="1" ht="12.75"/>
    <row r="73" s="125" customFormat="1" ht="12.75"/>
    <row r="74" s="125" customFormat="1" ht="12.75"/>
    <row r="75" s="125" customFormat="1" ht="12.75"/>
    <row r="76" s="125" customFormat="1" ht="12.75"/>
    <row r="77" s="125" customFormat="1" ht="12.75"/>
    <row r="78" s="125" customFormat="1" ht="12.75"/>
    <row r="79" s="125" customFormat="1" ht="12.75"/>
    <row r="80" s="125" customFormat="1" ht="12.75"/>
    <row r="81" s="125" customFormat="1" ht="12.75"/>
    <row r="82" s="125" customFormat="1" ht="12.75"/>
    <row r="83" s="125" customFormat="1" ht="12.75"/>
    <row r="84" s="125" customFormat="1" ht="12.75"/>
    <row r="85" s="125" customFormat="1" ht="12.75"/>
    <row r="86" s="125" customFormat="1" ht="12.75"/>
    <row r="87" s="125" customFormat="1" ht="12.75"/>
    <row r="88" s="125" customFormat="1" ht="12.75"/>
  </sheetData>
  <sheetProtection selectLockedCells="1"/>
  <mergeCells count="241">
    <mergeCell ref="P33:Q33"/>
    <mergeCell ref="F46:I46"/>
    <mergeCell ref="G1:M1"/>
    <mergeCell ref="P38:Q38"/>
    <mergeCell ref="P39:Q39"/>
    <mergeCell ref="P40:Q40"/>
    <mergeCell ref="P41:Q41"/>
    <mergeCell ref="C6:F7"/>
    <mergeCell ref="M34:M35"/>
    <mergeCell ref="G38:G39"/>
    <mergeCell ref="B55:K55"/>
    <mergeCell ref="B53:K53"/>
    <mergeCell ref="B50:K50"/>
    <mergeCell ref="B51:K51"/>
    <mergeCell ref="B34:B35"/>
    <mergeCell ref="B36:B37"/>
    <mergeCell ref="D39:E39"/>
    <mergeCell ref="I38:I39"/>
    <mergeCell ref="H38:H39"/>
    <mergeCell ref="K34:K35"/>
    <mergeCell ref="L36:L37"/>
    <mergeCell ref="K36:K37"/>
    <mergeCell ref="L54:P54"/>
    <mergeCell ref="L52:M52"/>
    <mergeCell ref="N52:P52"/>
    <mergeCell ref="L50:P50"/>
    <mergeCell ref="L51:P51"/>
    <mergeCell ref="L53:P53"/>
    <mergeCell ref="B20:B21"/>
    <mergeCell ref="D20:E20"/>
    <mergeCell ref="D21:E21"/>
    <mergeCell ref="L32:L33"/>
    <mergeCell ref="B30:B31"/>
    <mergeCell ref="B32:B33"/>
    <mergeCell ref="D30:E30"/>
    <mergeCell ref="D31:E31"/>
    <mergeCell ref="D32:E32"/>
    <mergeCell ref="D33:E33"/>
    <mergeCell ref="L34:L35"/>
    <mergeCell ref="B3:Q3"/>
    <mergeCell ref="B4:B7"/>
    <mergeCell ref="G4:G8"/>
    <mergeCell ref="H4:H8"/>
    <mergeCell ref="I4:I8"/>
    <mergeCell ref="J4:J8"/>
    <mergeCell ref="O4:O7"/>
    <mergeCell ref="C4:F4"/>
    <mergeCell ref="P8:Q8"/>
    <mergeCell ref="K4:K7"/>
    <mergeCell ref="B46:D46"/>
    <mergeCell ref="M38:M39"/>
    <mergeCell ref="L4:L7"/>
    <mergeCell ref="M4:M7"/>
    <mergeCell ref="H36:H37"/>
    <mergeCell ref="I36:I37"/>
    <mergeCell ref="K30:K31"/>
    <mergeCell ref="G32:G33"/>
    <mergeCell ref="C5:F5"/>
    <mergeCell ref="G34:G35"/>
    <mergeCell ref="H34:H35"/>
    <mergeCell ref="G30:G31"/>
    <mergeCell ref="H30:H31"/>
    <mergeCell ref="D35:E35"/>
    <mergeCell ref="C9:F9"/>
    <mergeCell ref="D34:E34"/>
    <mergeCell ref="H32:H33"/>
    <mergeCell ref="G20:G21"/>
    <mergeCell ref="H20:H21"/>
    <mergeCell ref="I32:I33"/>
    <mergeCell ref="B45:D45"/>
    <mergeCell ref="B42:F42"/>
    <mergeCell ref="G36:G37"/>
    <mergeCell ref="I34:I35"/>
    <mergeCell ref="D36:E36"/>
    <mergeCell ref="D37:E37"/>
    <mergeCell ref="B38:B39"/>
    <mergeCell ref="D38:E38"/>
    <mergeCell ref="B41:F41"/>
    <mergeCell ref="I30:I31"/>
    <mergeCell ref="K32:K33"/>
    <mergeCell ref="B49:K49"/>
    <mergeCell ref="F47:I47"/>
    <mergeCell ref="K38:K39"/>
    <mergeCell ref="J42:N42"/>
    <mergeCell ref="B47:D47"/>
    <mergeCell ref="J41:N41"/>
    <mergeCell ref="F44:I44"/>
    <mergeCell ref="F45:I45"/>
    <mergeCell ref="B44:D44"/>
    <mergeCell ref="P4:Q7"/>
    <mergeCell ref="O30:O31"/>
    <mergeCell ref="N32:N33"/>
    <mergeCell ref="N4:N7"/>
    <mergeCell ref="N30:N31"/>
    <mergeCell ref="O20:O21"/>
    <mergeCell ref="O32:O33"/>
    <mergeCell ref="P30:Q30"/>
    <mergeCell ref="M20:M21"/>
    <mergeCell ref="P9:Q9"/>
    <mergeCell ref="L38:L39"/>
    <mergeCell ref="N34:N35"/>
    <mergeCell ref="L20:L21"/>
    <mergeCell ref="O36:O37"/>
    <mergeCell ref="O34:O35"/>
    <mergeCell ref="O38:O39"/>
    <mergeCell ref="P34:Q34"/>
    <mergeCell ref="M22:M23"/>
    <mergeCell ref="P35:Q35"/>
    <mergeCell ref="I20:I21"/>
    <mergeCell ref="K20:K21"/>
    <mergeCell ref="P22:Q22"/>
    <mergeCell ref="D23:E23"/>
    <mergeCell ref="N36:N37"/>
    <mergeCell ref="M32:M33"/>
    <mergeCell ref="K26:K27"/>
    <mergeCell ref="L26:L27"/>
    <mergeCell ref="N26:N27"/>
    <mergeCell ref="I28:I29"/>
    <mergeCell ref="P31:Q31"/>
    <mergeCell ref="P32:Q32"/>
    <mergeCell ref="B22:B23"/>
    <mergeCell ref="D22:E22"/>
    <mergeCell ref="G22:G23"/>
    <mergeCell ref="H22:H23"/>
    <mergeCell ref="I22:I23"/>
    <mergeCell ref="K22:K23"/>
    <mergeCell ref="L22:L23"/>
    <mergeCell ref="B24:B25"/>
    <mergeCell ref="D25:E25"/>
    <mergeCell ref="B26:B27"/>
    <mergeCell ref="D26:E26"/>
    <mergeCell ref="G26:G27"/>
    <mergeCell ref="H26:H27"/>
    <mergeCell ref="I24:I25"/>
    <mergeCell ref="K24:K25"/>
    <mergeCell ref="L24:L25"/>
    <mergeCell ref="M24:M25"/>
    <mergeCell ref="N24:N25"/>
    <mergeCell ref="O24:O25"/>
    <mergeCell ref="D27:E27"/>
    <mergeCell ref="D24:E24"/>
    <mergeCell ref="G24:G25"/>
    <mergeCell ref="H24:H25"/>
    <mergeCell ref="I26:I27"/>
    <mergeCell ref="B28:B29"/>
    <mergeCell ref="D28:E28"/>
    <mergeCell ref="G28:G29"/>
    <mergeCell ref="H28:H29"/>
    <mergeCell ref="D29:E29"/>
    <mergeCell ref="B12:B13"/>
    <mergeCell ref="D12:E12"/>
    <mergeCell ref="G12:G13"/>
    <mergeCell ref="D13:E13"/>
    <mergeCell ref="H12:H13"/>
    <mergeCell ref="B10:B11"/>
    <mergeCell ref="D10:E10"/>
    <mergeCell ref="G10:G11"/>
    <mergeCell ref="H10:H11"/>
    <mergeCell ref="N10:N11"/>
    <mergeCell ref="O10:O11"/>
    <mergeCell ref="P10:Q10"/>
    <mergeCell ref="D11:E11"/>
    <mergeCell ref="P11:Q11"/>
    <mergeCell ref="I10:I11"/>
    <mergeCell ref="K10:K11"/>
    <mergeCell ref="L10:L11"/>
    <mergeCell ref="M10:M11"/>
    <mergeCell ref="N12:N13"/>
    <mergeCell ref="O12:O13"/>
    <mergeCell ref="P12:Q12"/>
    <mergeCell ref="P13:Q13"/>
    <mergeCell ref="I12:I13"/>
    <mergeCell ref="K12:K13"/>
    <mergeCell ref="L12:L13"/>
    <mergeCell ref="M12:M13"/>
    <mergeCell ref="P16:Q16"/>
    <mergeCell ref="D17:E17"/>
    <mergeCell ref="P17:Q17"/>
    <mergeCell ref="I16:I17"/>
    <mergeCell ref="K16:K17"/>
    <mergeCell ref="I18:I19"/>
    <mergeCell ref="K18:K19"/>
    <mergeCell ref="L18:L19"/>
    <mergeCell ref="P18:Q18"/>
    <mergeCell ref="P19:Q19"/>
    <mergeCell ref="B16:B17"/>
    <mergeCell ref="D16:E16"/>
    <mergeCell ref="G16:G17"/>
    <mergeCell ref="H16:H17"/>
    <mergeCell ref="B18:B19"/>
    <mergeCell ref="D18:E18"/>
    <mergeCell ref="G18:G19"/>
    <mergeCell ref="H18:H19"/>
    <mergeCell ref="D19:E19"/>
    <mergeCell ref="O28:O29"/>
    <mergeCell ref="O26:O27"/>
    <mergeCell ref="M18:M19"/>
    <mergeCell ref="N18:N19"/>
    <mergeCell ref="L28:L29"/>
    <mergeCell ref="M28:M29"/>
    <mergeCell ref="N20:N21"/>
    <mergeCell ref="K28:K29"/>
    <mergeCell ref="L49:P49"/>
    <mergeCell ref="L48:P48"/>
    <mergeCell ref="L46:P46"/>
    <mergeCell ref="P42:Q42"/>
    <mergeCell ref="L47:P47"/>
    <mergeCell ref="N38:N39"/>
    <mergeCell ref="L30:L31"/>
    <mergeCell ref="M30:M31"/>
    <mergeCell ref="N28:N29"/>
    <mergeCell ref="P26:Q26"/>
    <mergeCell ref="S41:U41"/>
    <mergeCell ref="P28:Q28"/>
    <mergeCell ref="P29:Q29"/>
    <mergeCell ref="P27:Q27"/>
    <mergeCell ref="P23:Q23"/>
    <mergeCell ref="P25:Q25"/>
    <mergeCell ref="P24:Q24"/>
    <mergeCell ref="P36:Q36"/>
    <mergeCell ref="P37:Q37"/>
    <mergeCell ref="O16:O17"/>
    <mergeCell ref="N22:N23"/>
    <mergeCell ref="O22:O23"/>
    <mergeCell ref="N14:N15"/>
    <mergeCell ref="P20:Q20"/>
    <mergeCell ref="P21:Q21"/>
    <mergeCell ref="P14:Q14"/>
    <mergeCell ref="P15:Q15"/>
    <mergeCell ref="O14:O15"/>
    <mergeCell ref="O18:O19"/>
    <mergeCell ref="B14:B15"/>
    <mergeCell ref="D14:E14"/>
    <mergeCell ref="G14:G15"/>
    <mergeCell ref="H14:H15"/>
    <mergeCell ref="L16:L17"/>
    <mergeCell ref="N16:N17"/>
    <mergeCell ref="D15:E15"/>
    <mergeCell ref="I14:I15"/>
    <mergeCell ref="K14:K15"/>
    <mergeCell ref="L14:L15"/>
  </mergeCells>
  <printOptions horizontalCentered="1"/>
  <pageMargins left="0.2362204724409449" right="0.2362204724409449" top="0.7874015748031497" bottom="0.5905511811023623" header="0.1968503937007874" footer="0.3937007874015748"/>
  <pageSetup horizontalDpi="300" verticalDpi="3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5"/>
  <dimension ref="A1:Z309"/>
  <sheetViews>
    <sheetView showGridLines="0" zoomScalePageLayoutView="0" workbookViewId="0" topLeftCell="B1">
      <selection activeCell="M28" sqref="M28"/>
    </sheetView>
  </sheetViews>
  <sheetFormatPr defaultColWidth="9.00390625" defaultRowHeight="12.75"/>
  <cols>
    <col min="1" max="1" width="9.00390625" style="17" hidden="1" customWidth="1"/>
    <col min="2" max="2" width="3.8515625" style="17" customWidth="1"/>
    <col min="3" max="3" width="11.421875" style="17" customWidth="1"/>
    <col min="4" max="4" width="6.28125" style="17" customWidth="1"/>
    <col min="5" max="5" width="13.8515625" style="17" customWidth="1"/>
    <col min="6" max="6" width="4.421875" style="17" customWidth="1"/>
    <col min="7" max="7" width="16.8515625" style="17" customWidth="1"/>
    <col min="8" max="8" width="1.8515625" style="17" customWidth="1"/>
    <col min="9" max="9" width="1.7109375" style="22" customWidth="1"/>
    <col min="10" max="10" width="13.57421875" style="17" customWidth="1"/>
    <col min="11" max="11" width="4.421875" style="17" customWidth="1"/>
    <col min="12" max="12" width="11.57421875" style="17" customWidth="1"/>
    <col min="13" max="13" width="11.8515625" style="17" customWidth="1"/>
    <col min="14" max="14" width="11.00390625" style="17" customWidth="1"/>
    <col min="15" max="15" width="1.421875" style="17" customWidth="1"/>
    <col min="16" max="16" width="3.8515625" style="17" customWidth="1"/>
    <col min="17" max="17" width="13.421875" style="17" hidden="1" customWidth="1"/>
    <col min="18" max="18" width="11.00390625" style="17" hidden="1" customWidth="1"/>
    <col min="19" max="28" width="9.00390625" style="142" customWidth="1"/>
    <col min="29" max="16384" width="9.00390625" style="17" customWidth="1"/>
  </cols>
  <sheetData>
    <row r="1" spans="1:19" ht="25.5" customHeight="1" thickBot="1">
      <c r="A1" s="16" t="s">
        <v>31</v>
      </c>
      <c r="B1" s="22"/>
      <c r="C1" s="22"/>
      <c r="D1" s="22"/>
      <c r="E1" s="22"/>
      <c r="F1" s="22"/>
      <c r="G1" s="22"/>
      <c r="H1" s="22"/>
      <c r="J1" s="22"/>
      <c r="K1" s="22"/>
      <c r="L1" s="22"/>
      <c r="M1" s="22"/>
      <c r="N1" s="22"/>
      <c r="O1" s="22"/>
      <c r="P1" s="22"/>
      <c r="Q1" s="22"/>
      <c r="R1" s="22"/>
      <c r="S1" s="129"/>
    </row>
    <row r="2" spans="1:19" ht="6" customHeight="1" thickTop="1">
      <c r="A2" s="16" t="s">
        <v>32</v>
      </c>
      <c r="B2" s="22"/>
      <c r="C2" s="26"/>
      <c r="D2" s="27"/>
      <c r="E2" s="27"/>
      <c r="F2" s="27"/>
      <c r="G2" s="27"/>
      <c r="H2" s="77"/>
      <c r="J2" s="26"/>
      <c r="K2" s="27"/>
      <c r="L2" s="27"/>
      <c r="M2" s="27"/>
      <c r="N2" s="27"/>
      <c r="O2" s="28"/>
      <c r="P2" s="22"/>
      <c r="Q2" s="22"/>
      <c r="R2" s="22"/>
      <c r="S2" s="129"/>
    </row>
    <row r="3" spans="2:19" ht="14.25">
      <c r="B3" s="22"/>
      <c r="C3" s="415" t="s">
        <v>76</v>
      </c>
      <c r="D3" s="416"/>
      <c r="E3" s="416"/>
      <c r="F3" s="416"/>
      <c r="G3" s="416"/>
      <c r="H3" s="78"/>
      <c r="J3" s="415" t="s">
        <v>58</v>
      </c>
      <c r="K3" s="416"/>
      <c r="L3" s="416"/>
      <c r="M3" s="416"/>
      <c r="N3" s="416"/>
      <c r="O3" s="29"/>
      <c r="P3" s="22"/>
      <c r="Q3" s="22"/>
      <c r="R3" s="22"/>
      <c r="S3" s="129"/>
    </row>
    <row r="4" spans="1:19" ht="3" customHeight="1" thickBot="1">
      <c r="A4" s="65">
        <v>2</v>
      </c>
      <c r="B4" s="22"/>
      <c r="C4" s="79"/>
      <c r="D4" s="80"/>
      <c r="E4" s="80"/>
      <c r="F4" s="80"/>
      <c r="G4" s="80"/>
      <c r="H4" s="78"/>
      <c r="J4" s="30"/>
      <c r="K4" s="31"/>
      <c r="L4" s="31"/>
      <c r="M4" s="31"/>
      <c r="N4" s="31"/>
      <c r="O4" s="29"/>
      <c r="P4" s="22"/>
      <c r="Q4" s="22"/>
      <c r="R4" s="22"/>
      <c r="S4" s="129"/>
    </row>
    <row r="5" spans="1:19" ht="14.25" thickBot="1" thickTop="1">
      <c r="A5" s="65">
        <v>2</v>
      </c>
      <c r="B5" s="22"/>
      <c r="C5" s="23"/>
      <c r="D5" s="80"/>
      <c r="E5" s="80"/>
      <c r="F5" s="80"/>
      <c r="G5" s="80"/>
      <c r="H5" s="78"/>
      <c r="J5" s="417" t="s">
        <v>59</v>
      </c>
      <c r="K5" s="419"/>
      <c r="L5" s="428"/>
      <c r="M5" s="428"/>
      <c r="N5" s="428"/>
      <c r="O5" s="29"/>
      <c r="P5" s="22"/>
      <c r="Q5" s="130" t="s">
        <v>106</v>
      </c>
      <c r="R5" s="131">
        <v>30.1</v>
      </c>
      <c r="S5" s="129"/>
    </row>
    <row r="6" spans="2:19" ht="13.5" thickBot="1">
      <c r="B6" s="22"/>
      <c r="C6" s="120" t="s">
        <v>77</v>
      </c>
      <c r="D6" s="122"/>
      <c r="E6" s="152"/>
      <c r="F6" s="153"/>
      <c r="G6" s="154"/>
      <c r="H6" s="78"/>
      <c r="J6" s="417" t="s">
        <v>60</v>
      </c>
      <c r="K6" s="419"/>
      <c r="L6" s="427"/>
      <c r="M6" s="428"/>
      <c r="N6" s="428"/>
      <c r="O6" s="29"/>
      <c r="P6" s="22"/>
      <c r="Q6" s="130" t="s">
        <v>107</v>
      </c>
      <c r="R6" s="132">
        <v>29.5</v>
      </c>
      <c r="S6" s="129"/>
    </row>
    <row r="7" spans="2:19" ht="13.5" thickBot="1">
      <c r="B7" s="22"/>
      <c r="C7" s="120" t="s">
        <v>78</v>
      </c>
      <c r="D7" s="122"/>
      <c r="E7" s="155"/>
      <c r="F7" s="156"/>
      <c r="G7" s="157"/>
      <c r="H7" s="78"/>
      <c r="J7" s="417" t="s">
        <v>71</v>
      </c>
      <c r="K7" s="419"/>
      <c r="L7" s="420"/>
      <c r="M7" s="421"/>
      <c r="N7" s="422"/>
      <c r="O7" s="29"/>
      <c r="P7" s="22"/>
      <c r="Q7" s="130" t="s">
        <v>108</v>
      </c>
      <c r="R7" s="132">
        <v>30.4</v>
      </c>
      <c r="S7" s="129"/>
    </row>
    <row r="8" spans="2:19" ht="13.5" thickBot="1">
      <c r="B8" s="22"/>
      <c r="C8" s="120" t="s">
        <v>79</v>
      </c>
      <c r="D8" s="122"/>
      <c r="E8" s="155"/>
      <c r="F8" s="156"/>
      <c r="G8" s="157"/>
      <c r="H8" s="78"/>
      <c r="J8" s="120"/>
      <c r="K8" s="121"/>
      <c r="L8" s="32"/>
      <c r="M8" s="32"/>
      <c r="N8" s="32"/>
      <c r="O8" s="29"/>
      <c r="P8" s="22"/>
      <c r="Q8" s="130" t="s">
        <v>109</v>
      </c>
      <c r="R8" s="132">
        <v>34.4</v>
      </c>
      <c r="S8" s="129"/>
    </row>
    <row r="9" spans="2:19" ht="13.5" thickBot="1">
      <c r="B9" s="22"/>
      <c r="C9" s="120" t="s">
        <v>80</v>
      </c>
      <c r="D9" s="122"/>
      <c r="E9" s="155"/>
      <c r="F9" s="156"/>
      <c r="G9" s="157"/>
      <c r="H9" s="78"/>
      <c r="J9" s="417" t="s">
        <v>104</v>
      </c>
      <c r="K9" s="419"/>
      <c r="L9" s="428"/>
      <c r="M9" s="428"/>
      <c r="N9" s="428"/>
      <c r="O9" s="29"/>
      <c r="P9" s="22"/>
      <c r="Q9" s="130" t="s">
        <v>110</v>
      </c>
      <c r="R9" s="133">
        <v>29.5</v>
      </c>
      <c r="S9" s="129"/>
    </row>
    <row r="10" spans="2:19" ht="14.25" thickBot="1" thickTop="1">
      <c r="B10" s="22"/>
      <c r="C10" s="120" t="s">
        <v>101</v>
      </c>
      <c r="D10" s="122"/>
      <c r="E10" s="158"/>
      <c r="F10" s="159"/>
      <c r="G10" s="160"/>
      <c r="H10" s="78"/>
      <c r="J10" s="417" t="s">
        <v>81</v>
      </c>
      <c r="K10" s="419"/>
      <c r="L10" s="438"/>
      <c r="M10" s="439"/>
      <c r="N10" s="440"/>
      <c r="O10" s="29"/>
      <c r="P10" s="22"/>
      <c r="Q10" s="22"/>
      <c r="R10" s="22"/>
      <c r="S10" s="129"/>
    </row>
    <row r="11" spans="2:19" ht="12.75">
      <c r="B11" s="22"/>
      <c r="C11" s="120" t="s">
        <v>82</v>
      </c>
      <c r="D11" s="122"/>
      <c r="E11" s="161"/>
      <c r="F11" s="162"/>
      <c r="G11" s="163"/>
      <c r="H11" s="78"/>
      <c r="J11" s="417" t="s">
        <v>83</v>
      </c>
      <c r="K11" s="419"/>
      <c r="L11" s="436"/>
      <c r="M11" s="436"/>
      <c r="N11" s="436"/>
      <c r="O11" s="29"/>
      <c r="P11" s="22"/>
      <c r="Q11" s="22"/>
      <c r="R11" s="134">
        <f>VLOOKUP(PHM,$Q$5:$R$9,2,FALSE)</f>
        <v>30.4</v>
      </c>
      <c r="S11" s="129"/>
    </row>
    <row r="12" spans="2:19" ht="12.75">
      <c r="B12" s="22"/>
      <c r="C12" s="120" t="s">
        <v>84</v>
      </c>
      <c r="D12" s="122"/>
      <c r="E12" s="164"/>
      <c r="F12" s="150"/>
      <c r="G12" s="151"/>
      <c r="H12" s="78"/>
      <c r="I12" s="22">
        <v>123</v>
      </c>
      <c r="J12" s="417" t="s">
        <v>81</v>
      </c>
      <c r="K12" s="419"/>
      <c r="L12" s="441"/>
      <c r="M12" s="442"/>
      <c r="N12" s="443"/>
      <c r="O12" s="29"/>
      <c r="P12" s="22"/>
      <c r="Q12" s="22"/>
      <c r="R12" s="22"/>
      <c r="S12" s="129"/>
    </row>
    <row r="13" spans="2:19" ht="13.5" customHeight="1">
      <c r="B13" s="22"/>
      <c r="C13" s="120" t="s">
        <v>85</v>
      </c>
      <c r="D13" s="122"/>
      <c r="E13" s="118"/>
      <c r="F13" s="146" t="s">
        <v>86</v>
      </c>
      <c r="G13" s="118"/>
      <c r="H13" s="78"/>
      <c r="J13" s="24"/>
      <c r="K13" s="25"/>
      <c r="L13" s="33"/>
      <c r="M13" s="33"/>
      <c r="N13" s="33"/>
      <c r="O13" s="34"/>
      <c r="P13" s="22"/>
      <c r="Q13" s="22"/>
      <c r="R13" s="22"/>
      <c r="S13" s="129"/>
    </row>
    <row r="14" spans="2:19" ht="12.75">
      <c r="B14" s="22"/>
      <c r="C14" s="23"/>
      <c r="D14" s="80"/>
      <c r="E14" s="80"/>
      <c r="F14" s="80"/>
      <c r="G14" s="84"/>
      <c r="H14" s="78"/>
      <c r="I14" s="22">
        <v>11</v>
      </c>
      <c r="J14" s="429" t="s">
        <v>61</v>
      </c>
      <c r="K14" s="430"/>
      <c r="L14" s="430"/>
      <c r="M14" s="430"/>
      <c r="N14" s="430"/>
      <c r="O14" s="431"/>
      <c r="P14" s="22"/>
      <c r="Q14" s="22"/>
      <c r="R14" s="22"/>
      <c r="S14" s="129"/>
    </row>
    <row r="15" spans="2:19" ht="4.5" customHeight="1">
      <c r="B15" s="22"/>
      <c r="C15" s="79"/>
      <c r="D15" s="80"/>
      <c r="E15" s="80"/>
      <c r="F15" s="80"/>
      <c r="G15" s="85"/>
      <c r="H15" s="78"/>
      <c r="J15" s="35"/>
      <c r="K15" s="31"/>
      <c r="L15" s="31"/>
      <c r="M15" s="31"/>
      <c r="N15" s="31"/>
      <c r="O15" s="29"/>
      <c r="P15" s="22"/>
      <c r="Q15" s="22"/>
      <c r="R15" s="22"/>
      <c r="S15" s="129"/>
    </row>
    <row r="16" spans="2:19" ht="12.75">
      <c r="B16" s="22"/>
      <c r="C16" s="79"/>
      <c r="D16" s="80"/>
      <c r="E16" s="80"/>
      <c r="F16" s="80"/>
      <c r="G16" s="80"/>
      <c r="H16" s="78"/>
      <c r="J16" s="417" t="s">
        <v>62</v>
      </c>
      <c r="K16" s="418"/>
      <c r="L16" s="419"/>
      <c r="M16" s="66"/>
      <c r="N16" s="31"/>
      <c r="O16" s="29"/>
      <c r="P16" s="22"/>
      <c r="Q16" s="22"/>
      <c r="R16" s="22"/>
      <c r="S16" s="129"/>
    </row>
    <row r="17" spans="2:19" ht="12.75">
      <c r="B17" s="22"/>
      <c r="C17" s="79"/>
      <c r="D17" s="80"/>
      <c r="E17" s="80"/>
      <c r="F17" s="80"/>
      <c r="G17" s="80"/>
      <c r="H17" s="78"/>
      <c r="J17" s="417" t="s">
        <v>63</v>
      </c>
      <c r="K17" s="418"/>
      <c r="L17" s="419"/>
      <c r="M17" s="66"/>
      <c r="N17" s="31"/>
      <c r="O17" s="29"/>
      <c r="P17" s="22"/>
      <c r="Q17" s="22"/>
      <c r="R17" s="22"/>
      <c r="S17" s="129"/>
    </row>
    <row r="18" spans="2:19" ht="12.75">
      <c r="B18" s="22"/>
      <c r="C18" s="79"/>
      <c r="D18" s="80"/>
      <c r="E18" s="80"/>
      <c r="F18" s="80"/>
      <c r="G18" s="80"/>
      <c r="H18" s="78"/>
      <c r="J18" s="417" t="s">
        <v>64</v>
      </c>
      <c r="K18" s="418"/>
      <c r="L18" s="419"/>
      <c r="M18" s="66"/>
      <c r="N18" s="31"/>
      <c r="O18" s="29"/>
      <c r="P18" s="22"/>
      <c r="Q18" s="22"/>
      <c r="R18" s="22"/>
      <c r="S18" s="129"/>
    </row>
    <row r="19" spans="2:19" ht="12.75">
      <c r="B19" s="22"/>
      <c r="C19" s="79"/>
      <c r="D19" s="80"/>
      <c r="E19" s="80"/>
      <c r="F19" s="80"/>
      <c r="G19" s="80"/>
      <c r="H19" s="78"/>
      <c r="J19" s="417" t="s">
        <v>65</v>
      </c>
      <c r="K19" s="418"/>
      <c r="L19" s="419"/>
      <c r="M19" s="66"/>
      <c r="N19" s="31"/>
      <c r="O19" s="29"/>
      <c r="P19" s="22"/>
      <c r="Q19" s="22"/>
      <c r="R19" s="22"/>
      <c r="S19" s="129"/>
    </row>
    <row r="20" spans="2:19" ht="5.25" customHeight="1">
      <c r="B20" s="22"/>
      <c r="C20" s="79"/>
      <c r="D20" s="80"/>
      <c r="E20" s="80"/>
      <c r="F20" s="80"/>
      <c r="G20" s="80"/>
      <c r="H20" s="78"/>
      <c r="J20" s="432"/>
      <c r="K20" s="433"/>
      <c r="L20" s="433"/>
      <c r="M20" s="31"/>
      <c r="N20" s="31"/>
      <c r="O20" s="29"/>
      <c r="P20" s="22"/>
      <c r="Q20" s="22"/>
      <c r="R20" s="22"/>
      <c r="S20" s="129"/>
    </row>
    <row r="21" spans="2:19" ht="12.75">
      <c r="B21" s="22"/>
      <c r="C21" s="79"/>
      <c r="D21" s="80"/>
      <c r="E21" s="80"/>
      <c r="F21" s="80"/>
      <c r="G21" s="80"/>
      <c r="H21" s="78"/>
      <c r="J21" s="432" t="s">
        <v>70</v>
      </c>
      <c r="K21" s="433"/>
      <c r="L21" s="433"/>
      <c r="M21" s="116" t="e">
        <f>ROUND(SUM(M16:M19)/COUNTIF(M16:M19,"&gt;0"),2)</f>
        <v>#DIV/0!</v>
      </c>
      <c r="N21" s="31" t="s">
        <v>67</v>
      </c>
      <c r="O21" s="29"/>
      <c r="P21" s="22"/>
      <c r="Q21" s="22"/>
      <c r="R21" s="22"/>
      <c r="S21" s="129"/>
    </row>
    <row r="22" spans="2:19" ht="12.75" customHeight="1">
      <c r="B22" s="22"/>
      <c r="C22" s="79"/>
      <c r="D22" s="80"/>
      <c r="E22" s="80"/>
      <c r="F22" s="80"/>
      <c r="G22" s="80"/>
      <c r="H22" s="78"/>
      <c r="J22" s="423" t="s">
        <v>68</v>
      </c>
      <c r="K22" s="424"/>
      <c r="L22" s="424"/>
      <c r="M22" s="117" t="e">
        <f>Norm_spotr*Cena_benzinu/100</f>
        <v>#DIV/0!</v>
      </c>
      <c r="N22" s="31" t="s">
        <v>69</v>
      </c>
      <c r="O22" s="29"/>
      <c r="P22" s="22"/>
      <c r="Q22" s="22"/>
      <c r="R22" s="22"/>
      <c r="S22" s="129"/>
    </row>
    <row r="23" spans="2:19" ht="4.5" customHeight="1">
      <c r="B23" s="22"/>
      <c r="C23" s="79"/>
      <c r="D23" s="80"/>
      <c r="E23" s="80"/>
      <c r="F23" s="80"/>
      <c r="G23" s="80"/>
      <c r="H23" s="78"/>
      <c r="J23" s="425"/>
      <c r="K23" s="426"/>
      <c r="L23" s="426"/>
      <c r="M23" s="33"/>
      <c r="N23" s="33"/>
      <c r="O23" s="34"/>
      <c r="P23" s="22"/>
      <c r="Q23" s="22"/>
      <c r="R23" s="22"/>
      <c r="S23" s="129"/>
    </row>
    <row r="24" spans="2:19" ht="12.75" customHeight="1">
      <c r="B24" s="22"/>
      <c r="C24" s="79"/>
      <c r="D24" s="80"/>
      <c r="E24" s="80"/>
      <c r="F24" s="80"/>
      <c r="G24" s="80"/>
      <c r="H24" s="78"/>
      <c r="J24" s="35"/>
      <c r="K24" s="36"/>
      <c r="L24" s="36"/>
      <c r="M24" s="447" t="s">
        <v>115</v>
      </c>
      <c r="N24" s="447"/>
      <c r="O24" s="448"/>
      <c r="P24" s="22"/>
      <c r="Q24" s="22"/>
      <c r="R24" s="22"/>
      <c r="S24" s="129"/>
    </row>
    <row r="25" spans="2:19" ht="13.5" thickBot="1">
      <c r="B25" s="22"/>
      <c r="C25" s="79"/>
      <c r="D25" s="80"/>
      <c r="E25" s="80"/>
      <c r="F25" s="80"/>
      <c r="G25" s="80"/>
      <c r="H25" s="78"/>
      <c r="J25" s="417" t="s">
        <v>72</v>
      </c>
      <c r="K25" s="418"/>
      <c r="L25" s="419"/>
      <c r="M25" s="136" t="s">
        <v>108</v>
      </c>
      <c r="N25" s="449">
        <f>IF(ISNA(R11),"",R11)</f>
        <v>30.4</v>
      </c>
      <c r="O25" s="450"/>
      <c r="P25" s="22"/>
      <c r="Q25" s="22"/>
      <c r="R25" s="22"/>
      <c r="S25" s="129"/>
    </row>
    <row r="26" spans="2:19" ht="13.5" thickBot="1">
      <c r="B26" s="22"/>
      <c r="C26" s="79"/>
      <c r="D26" s="80"/>
      <c r="E26" s="80"/>
      <c r="F26" s="80"/>
      <c r="G26" s="80"/>
      <c r="H26" s="78"/>
      <c r="J26" s="434" t="s">
        <v>116</v>
      </c>
      <c r="K26" s="435"/>
      <c r="L26" s="435"/>
      <c r="M26" s="137">
        <v>28.1</v>
      </c>
      <c r="N26" s="135"/>
      <c r="O26" s="29"/>
      <c r="P26" s="22"/>
      <c r="Q26" s="22"/>
      <c r="R26" s="22"/>
      <c r="S26" s="129"/>
    </row>
    <row r="27" spans="2:19" ht="7.5" customHeight="1">
      <c r="B27" s="22"/>
      <c r="C27" s="79"/>
      <c r="D27" s="80"/>
      <c r="E27" s="80"/>
      <c r="F27" s="80"/>
      <c r="G27" s="80"/>
      <c r="H27" s="78"/>
      <c r="J27" s="417"/>
      <c r="K27" s="418"/>
      <c r="L27" s="418"/>
      <c r="M27" s="37"/>
      <c r="N27" s="31"/>
      <c r="O27" s="29"/>
      <c r="P27" s="22"/>
      <c r="Q27" s="22"/>
      <c r="R27" s="22"/>
      <c r="S27" s="129"/>
    </row>
    <row r="28" spans="2:19" ht="12.75">
      <c r="B28" s="22"/>
      <c r="C28" s="79"/>
      <c r="D28" s="80"/>
      <c r="E28" s="80"/>
      <c r="F28" s="80"/>
      <c r="G28" s="80"/>
      <c r="H28" s="78"/>
      <c r="J28" s="417" t="s">
        <v>66</v>
      </c>
      <c r="K28" s="418"/>
      <c r="L28" s="419"/>
      <c r="M28" s="138"/>
      <c r="N28" s="31"/>
      <c r="O28" s="29"/>
      <c r="P28" s="22"/>
      <c r="Q28" s="22"/>
      <c r="R28" s="22"/>
      <c r="S28" s="129"/>
    </row>
    <row r="29" spans="2:19" ht="13.5" thickBot="1">
      <c r="B29" s="22"/>
      <c r="C29" s="81"/>
      <c r="D29" s="82"/>
      <c r="E29" s="82"/>
      <c r="F29" s="82"/>
      <c r="G29" s="82"/>
      <c r="H29" s="83"/>
      <c r="J29" s="38"/>
      <c r="K29" s="39"/>
      <c r="L29" s="39"/>
      <c r="M29" s="39"/>
      <c r="N29" s="39"/>
      <c r="O29" s="40"/>
      <c r="P29" s="22"/>
      <c r="Q29" s="22"/>
      <c r="R29" s="22"/>
      <c r="S29" s="129"/>
    </row>
    <row r="30" spans="2:19" ht="5.25" customHeight="1" thickTop="1">
      <c r="B30" s="22"/>
      <c r="C30" s="22"/>
      <c r="D30" s="22"/>
      <c r="E30" s="22"/>
      <c r="F30" s="22"/>
      <c r="G30" s="22"/>
      <c r="H30" s="22"/>
      <c r="J30" s="22"/>
      <c r="K30" s="87"/>
      <c r="L30" s="22"/>
      <c r="M30" s="22"/>
      <c r="N30" s="22"/>
      <c r="O30" s="22"/>
      <c r="P30" s="22"/>
      <c r="Q30" s="22"/>
      <c r="R30" s="22"/>
      <c r="S30" s="129"/>
    </row>
    <row r="31" spans="2:19" ht="10.5" customHeight="1">
      <c r="B31" s="22"/>
      <c r="C31" s="22"/>
      <c r="D31" s="22"/>
      <c r="E31" s="22"/>
      <c r="F31" s="22"/>
      <c r="G31" s="22"/>
      <c r="H31" s="22"/>
      <c r="J31" s="437" t="s">
        <v>111</v>
      </c>
      <c r="K31" s="437"/>
      <c r="L31" s="437"/>
      <c r="M31" s="437"/>
      <c r="N31" s="437"/>
      <c r="O31" s="437"/>
      <c r="P31" s="22"/>
      <c r="Q31" s="22"/>
      <c r="R31" s="22"/>
      <c r="S31" s="129"/>
    </row>
    <row r="32" spans="2:26" ht="11.25" customHeight="1">
      <c r="B32" s="22"/>
      <c r="C32" s="22"/>
      <c r="D32" s="22"/>
      <c r="E32" s="22"/>
      <c r="F32" s="22"/>
      <c r="G32" s="22"/>
      <c r="H32" s="22"/>
      <c r="J32" s="446" t="s">
        <v>105</v>
      </c>
      <c r="K32" s="446"/>
      <c r="L32" s="446"/>
      <c r="M32" s="446"/>
      <c r="N32" s="446"/>
      <c r="O32" s="446"/>
      <c r="P32" s="128"/>
      <c r="Q32" s="128"/>
      <c r="R32" s="128"/>
      <c r="S32" s="143"/>
      <c r="T32" s="143"/>
      <c r="U32" s="143"/>
      <c r="V32" s="143"/>
      <c r="W32" s="143"/>
      <c r="X32" s="143"/>
      <c r="Y32" s="143"/>
      <c r="Z32" s="143"/>
    </row>
    <row r="33" spans="2:19" ht="10.5" customHeight="1">
      <c r="B33" s="22"/>
      <c r="C33" s="22"/>
      <c r="D33" s="22"/>
      <c r="E33" s="22"/>
      <c r="F33" s="22"/>
      <c r="G33" s="22"/>
      <c r="H33" s="22"/>
      <c r="J33" s="437" t="s">
        <v>112</v>
      </c>
      <c r="K33" s="437"/>
      <c r="L33" s="437"/>
      <c r="M33" s="437"/>
      <c r="N33" s="437"/>
      <c r="O33" s="22"/>
      <c r="P33" s="22"/>
      <c r="Q33" s="22"/>
      <c r="R33" s="22"/>
      <c r="S33" s="129"/>
    </row>
    <row r="34" spans="2:19" ht="10.5" customHeight="1">
      <c r="B34" s="22"/>
      <c r="C34" s="22"/>
      <c r="D34" s="22"/>
      <c r="E34" s="22"/>
      <c r="F34" s="22"/>
      <c r="G34" s="22"/>
      <c r="H34" s="22"/>
      <c r="J34" s="444" t="s">
        <v>113</v>
      </c>
      <c r="K34" s="445"/>
      <c r="L34" s="445"/>
      <c r="M34" s="445"/>
      <c r="N34" s="445"/>
      <c r="O34" s="22"/>
      <c r="P34" s="22"/>
      <c r="Q34" s="22"/>
      <c r="R34" s="22"/>
      <c r="S34" s="129"/>
    </row>
    <row r="35" spans="2:19" ht="12.75">
      <c r="B35" s="22"/>
      <c r="C35" s="22"/>
      <c r="D35" s="22"/>
      <c r="E35" s="22"/>
      <c r="F35" s="22"/>
      <c r="G35" s="22"/>
      <c r="H35" s="22"/>
      <c r="J35" s="22"/>
      <c r="K35" s="88"/>
      <c r="L35" s="22"/>
      <c r="M35" s="22"/>
      <c r="N35" s="22"/>
      <c r="O35" s="22"/>
      <c r="P35" s="22"/>
      <c r="Q35" s="22"/>
      <c r="R35" s="22"/>
      <c r="S35" s="129"/>
    </row>
    <row r="36" spans="2:19" ht="12.75">
      <c r="B36" s="129"/>
      <c r="C36" s="129"/>
      <c r="D36" s="129"/>
      <c r="E36" s="129"/>
      <c r="F36" s="129"/>
      <c r="G36" s="129"/>
      <c r="H36" s="129"/>
      <c r="I36" s="129"/>
      <c r="J36" s="129"/>
      <c r="K36" s="144"/>
      <c r="L36" s="129"/>
      <c r="M36" s="129"/>
      <c r="N36" s="129"/>
      <c r="O36" s="129"/>
      <c r="P36" s="129"/>
      <c r="Q36" s="129"/>
      <c r="R36" s="129"/>
      <c r="S36" s="129"/>
    </row>
    <row r="37" spans="2:19" ht="12.75">
      <c r="B37" s="129"/>
      <c r="C37" s="129"/>
      <c r="D37" s="129"/>
      <c r="E37" s="129"/>
      <c r="F37" s="129"/>
      <c r="G37" s="129"/>
      <c r="H37" s="129"/>
      <c r="I37" s="129"/>
      <c r="J37" s="129"/>
      <c r="K37" s="145"/>
      <c r="L37" s="129"/>
      <c r="M37" s="129"/>
      <c r="N37" s="129"/>
      <c r="O37" s="129"/>
      <c r="P37" s="129"/>
      <c r="Q37" s="129"/>
      <c r="R37" s="129"/>
      <c r="S37" s="129"/>
    </row>
    <row r="38" spans="2:19" ht="12.75">
      <c r="B38" s="129"/>
      <c r="C38" s="129"/>
      <c r="D38" s="129"/>
      <c r="E38" s="129"/>
      <c r="F38" s="129"/>
      <c r="G38" s="129"/>
      <c r="H38" s="129"/>
      <c r="I38" s="129"/>
      <c r="J38" s="129"/>
      <c r="K38" s="144"/>
      <c r="L38" s="129"/>
      <c r="M38" s="129"/>
      <c r="N38" s="129"/>
      <c r="O38" s="129"/>
      <c r="P38" s="129"/>
      <c r="Q38" s="129"/>
      <c r="R38" s="129"/>
      <c r="S38" s="129"/>
    </row>
    <row r="39" spans="2:19" ht="12.75">
      <c r="B39" s="129"/>
      <c r="C39" s="129"/>
      <c r="D39" s="129"/>
      <c r="E39" s="129"/>
      <c r="F39" s="129"/>
      <c r="G39" s="129"/>
      <c r="H39" s="129"/>
      <c r="I39" s="129"/>
      <c r="J39" s="129"/>
      <c r="K39" s="145"/>
      <c r="L39" s="129"/>
      <c r="M39" s="129"/>
      <c r="N39" s="129"/>
      <c r="O39" s="129"/>
      <c r="P39" s="129"/>
      <c r="Q39" s="129"/>
      <c r="R39" s="129"/>
      <c r="S39" s="129"/>
    </row>
    <row r="40" spans="2:19" ht="12.75">
      <c r="B40" s="129"/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</row>
    <row r="41" spans="2:19" ht="12.75">
      <c r="B41" s="129"/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</row>
    <row r="42" spans="2:19" ht="12.75">
      <c r="B42" s="129"/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</row>
    <row r="43" spans="2:19" ht="12.75">
      <c r="B43" s="129"/>
      <c r="C43" s="129"/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</row>
    <row r="44" spans="2:19" ht="12.75">
      <c r="B44" s="129"/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</row>
    <row r="45" spans="2:19" ht="12.75">
      <c r="B45" s="129"/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</row>
    <row r="46" spans="2:19" ht="12.75">
      <c r="B46" s="129"/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</row>
    <row r="47" spans="2:19" ht="12.75">
      <c r="B47" s="129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</row>
    <row r="48" spans="2:19" ht="12.75">
      <c r="B48" s="129"/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</row>
    <row r="49" spans="2:19" ht="12.75"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</row>
    <row r="50" spans="2:19" ht="12.75"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</row>
    <row r="51" spans="2:19" ht="12.75">
      <c r="B51" s="129"/>
      <c r="C51" s="129"/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</row>
    <row r="52" spans="2:19" ht="12.75">
      <c r="B52" s="129"/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29"/>
      <c r="P52" s="129"/>
      <c r="Q52" s="129"/>
      <c r="R52" s="129"/>
      <c r="S52" s="129"/>
    </row>
    <row r="53" spans="2:19" ht="12.75">
      <c r="B53" s="129"/>
      <c r="C53" s="129"/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129"/>
      <c r="R53" s="129"/>
      <c r="S53" s="129"/>
    </row>
    <row r="54" spans="2:19" ht="12.75">
      <c r="B54" s="129"/>
      <c r="C54" s="129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29"/>
      <c r="R54" s="129"/>
      <c r="S54" s="129"/>
    </row>
    <row r="55" spans="2:19" ht="12.75">
      <c r="B55" s="129"/>
      <c r="C55" s="129"/>
      <c r="D55" s="129"/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129"/>
      <c r="P55" s="129"/>
      <c r="Q55" s="129"/>
      <c r="R55" s="129"/>
      <c r="S55" s="129"/>
    </row>
    <row r="56" spans="2:19" ht="12.75">
      <c r="B56" s="129"/>
      <c r="C56" s="129"/>
      <c r="D56" s="129"/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129"/>
      <c r="P56" s="129"/>
      <c r="Q56" s="129"/>
      <c r="R56" s="129"/>
      <c r="S56" s="129"/>
    </row>
    <row r="57" spans="2:19" ht="12.75">
      <c r="B57" s="129"/>
      <c r="C57" s="129"/>
      <c r="D57" s="129"/>
      <c r="E57" s="129"/>
      <c r="F57" s="129"/>
      <c r="G57" s="129"/>
      <c r="H57" s="129"/>
      <c r="I57" s="129"/>
      <c r="J57" s="129"/>
      <c r="K57" s="129"/>
      <c r="L57" s="129"/>
      <c r="M57" s="129"/>
      <c r="N57" s="129"/>
      <c r="O57" s="129"/>
      <c r="P57" s="129"/>
      <c r="Q57" s="129"/>
      <c r="R57" s="129"/>
      <c r="S57" s="129"/>
    </row>
    <row r="58" spans="2:19" ht="12.75">
      <c r="B58" s="129"/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129"/>
      <c r="R58" s="129"/>
      <c r="S58" s="129"/>
    </row>
    <row r="59" spans="2:19" ht="12.75">
      <c r="B59" s="129"/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29"/>
      <c r="R59" s="129"/>
      <c r="S59" s="129"/>
    </row>
    <row r="60" spans="2:18" ht="12.75">
      <c r="B60" s="142"/>
      <c r="C60" s="142"/>
      <c r="D60" s="142"/>
      <c r="E60" s="142"/>
      <c r="F60" s="142"/>
      <c r="G60" s="142"/>
      <c r="H60" s="142"/>
      <c r="I60" s="129"/>
      <c r="J60" s="142"/>
      <c r="K60" s="142"/>
      <c r="L60" s="142"/>
      <c r="M60" s="142"/>
      <c r="N60" s="142"/>
      <c r="O60" s="142"/>
      <c r="P60" s="142"/>
      <c r="Q60" s="142"/>
      <c r="R60" s="142"/>
    </row>
    <row r="61" ht="12.75">
      <c r="I61" s="129"/>
    </row>
    <row r="62" ht="12.75">
      <c r="I62" s="129"/>
    </row>
    <row r="63" ht="12.75">
      <c r="I63" s="129"/>
    </row>
    <row r="64" ht="12.75">
      <c r="I64" s="129"/>
    </row>
    <row r="65" ht="12.75">
      <c r="I65" s="129"/>
    </row>
    <row r="66" ht="12.75">
      <c r="I66" s="129"/>
    </row>
    <row r="67" ht="12.75">
      <c r="I67" s="129"/>
    </row>
    <row r="68" ht="12.75">
      <c r="I68" s="129"/>
    </row>
    <row r="69" ht="12.75">
      <c r="I69" s="129"/>
    </row>
    <row r="70" ht="12.75">
      <c r="I70" s="129"/>
    </row>
    <row r="71" ht="12.75">
      <c r="I71" s="129"/>
    </row>
    <row r="72" ht="12.75">
      <c r="I72" s="129"/>
    </row>
    <row r="73" ht="12.75">
      <c r="I73" s="129"/>
    </row>
    <row r="74" ht="12.75">
      <c r="I74" s="129"/>
    </row>
    <row r="75" ht="12.75">
      <c r="I75" s="129"/>
    </row>
    <row r="76" ht="12.75">
      <c r="I76" s="129"/>
    </row>
    <row r="77" ht="12.75">
      <c r="I77" s="129"/>
    </row>
    <row r="78" ht="12.75">
      <c r="I78" s="129"/>
    </row>
    <row r="79" ht="12.75">
      <c r="I79" s="129"/>
    </row>
    <row r="80" ht="12.75">
      <c r="I80" s="129"/>
    </row>
    <row r="81" ht="12.75">
      <c r="I81" s="129"/>
    </row>
    <row r="82" ht="12.75">
      <c r="I82" s="129"/>
    </row>
    <row r="83" ht="12.75">
      <c r="I83" s="129"/>
    </row>
    <row r="84" ht="12.75">
      <c r="I84" s="129"/>
    </row>
    <row r="85" ht="12.75">
      <c r="I85" s="129"/>
    </row>
    <row r="86" ht="12.75">
      <c r="I86" s="129"/>
    </row>
    <row r="87" ht="12.75">
      <c r="I87" s="129"/>
    </row>
    <row r="88" ht="12.75">
      <c r="I88" s="129"/>
    </row>
    <row r="89" ht="12.75">
      <c r="I89" s="129"/>
    </row>
    <row r="90" ht="12.75">
      <c r="I90" s="129"/>
    </row>
    <row r="91" ht="12.75">
      <c r="I91" s="129"/>
    </row>
    <row r="92" ht="12.75">
      <c r="I92" s="129"/>
    </row>
    <row r="93" ht="12.75">
      <c r="I93" s="129"/>
    </row>
    <row r="94" ht="12.75">
      <c r="I94" s="129"/>
    </row>
    <row r="95" ht="12.75">
      <c r="I95" s="129"/>
    </row>
    <row r="96" ht="12.75">
      <c r="I96" s="129"/>
    </row>
    <row r="97" ht="12.75">
      <c r="I97" s="129"/>
    </row>
    <row r="98" ht="12.75">
      <c r="I98" s="129"/>
    </row>
    <row r="99" ht="12.75">
      <c r="I99" s="129"/>
    </row>
    <row r="100" ht="12.75">
      <c r="I100" s="129"/>
    </row>
    <row r="101" ht="12.75">
      <c r="I101" s="129"/>
    </row>
    <row r="102" ht="12.75">
      <c r="I102" s="129"/>
    </row>
    <row r="103" ht="12.75">
      <c r="I103" s="129"/>
    </row>
    <row r="104" ht="12.75">
      <c r="I104" s="129"/>
    </row>
    <row r="105" ht="12.75">
      <c r="I105" s="129"/>
    </row>
    <row r="106" ht="12.75">
      <c r="I106" s="129"/>
    </row>
    <row r="107" ht="12.75">
      <c r="I107" s="129"/>
    </row>
    <row r="108" ht="12.75">
      <c r="I108" s="129"/>
    </row>
    <row r="109" ht="12.75">
      <c r="I109" s="129"/>
    </row>
    <row r="110" ht="12.75">
      <c r="I110" s="129"/>
    </row>
    <row r="111" ht="12.75">
      <c r="I111" s="129"/>
    </row>
    <row r="112" ht="12.75">
      <c r="I112" s="129"/>
    </row>
    <row r="113" ht="12.75">
      <c r="I113" s="129"/>
    </row>
    <row r="114" ht="12.75">
      <c r="I114" s="129"/>
    </row>
    <row r="115" ht="12.75">
      <c r="I115" s="129"/>
    </row>
    <row r="116" ht="12.75">
      <c r="I116" s="129"/>
    </row>
    <row r="117" ht="12.75">
      <c r="I117" s="129"/>
    </row>
    <row r="118" ht="12.75">
      <c r="I118" s="129"/>
    </row>
    <row r="119" ht="12.75">
      <c r="I119" s="129"/>
    </row>
    <row r="120" ht="12.75">
      <c r="I120" s="129"/>
    </row>
    <row r="121" ht="12.75">
      <c r="I121" s="129"/>
    </row>
    <row r="122" ht="12.75">
      <c r="I122" s="129"/>
    </row>
    <row r="123" ht="12.75">
      <c r="I123" s="129"/>
    </row>
    <row r="124" ht="12.75">
      <c r="I124" s="129"/>
    </row>
    <row r="125" ht="12.75">
      <c r="I125" s="129"/>
    </row>
    <row r="126" ht="12.75">
      <c r="I126" s="129"/>
    </row>
    <row r="127" ht="12.75">
      <c r="I127" s="129"/>
    </row>
    <row r="128" ht="12.75">
      <c r="I128" s="129"/>
    </row>
    <row r="129" ht="12.75">
      <c r="I129" s="129"/>
    </row>
    <row r="130" ht="12.75">
      <c r="I130" s="129"/>
    </row>
    <row r="131" ht="12.75">
      <c r="I131" s="129"/>
    </row>
    <row r="132" ht="12.75">
      <c r="I132" s="129"/>
    </row>
    <row r="133" ht="12.75">
      <c r="I133" s="129"/>
    </row>
    <row r="134" ht="12.75">
      <c r="I134" s="129"/>
    </row>
    <row r="135" ht="12.75">
      <c r="I135" s="129"/>
    </row>
    <row r="136" ht="12.75">
      <c r="I136" s="129"/>
    </row>
    <row r="137" ht="12.75">
      <c r="I137" s="129"/>
    </row>
    <row r="138" ht="12.75">
      <c r="I138" s="129"/>
    </row>
    <row r="139" ht="12.75">
      <c r="I139" s="129"/>
    </row>
    <row r="140" ht="12.75">
      <c r="I140" s="129"/>
    </row>
    <row r="141" ht="12.75">
      <c r="I141" s="129"/>
    </row>
    <row r="142" ht="12.75">
      <c r="I142" s="129"/>
    </row>
    <row r="143" ht="12.75">
      <c r="I143" s="129"/>
    </row>
    <row r="144" ht="12.75">
      <c r="I144" s="129"/>
    </row>
    <row r="145" ht="12.75">
      <c r="I145" s="129"/>
    </row>
    <row r="146" ht="12.75">
      <c r="I146" s="129"/>
    </row>
    <row r="147" ht="12.75">
      <c r="I147" s="129"/>
    </row>
    <row r="148" ht="12.75">
      <c r="I148" s="129"/>
    </row>
    <row r="149" ht="12.75">
      <c r="I149" s="129"/>
    </row>
    <row r="150" ht="12.75">
      <c r="I150" s="129"/>
    </row>
    <row r="151" ht="12.75">
      <c r="I151" s="129"/>
    </row>
    <row r="152" ht="12.75">
      <c r="I152" s="129"/>
    </row>
    <row r="153" ht="12.75">
      <c r="I153" s="129"/>
    </row>
    <row r="154" ht="12.75">
      <c r="I154" s="129"/>
    </row>
    <row r="155" ht="12.75">
      <c r="I155" s="129"/>
    </row>
    <row r="156" ht="12.75">
      <c r="I156" s="129"/>
    </row>
    <row r="157" ht="12.75">
      <c r="I157" s="129"/>
    </row>
    <row r="158" ht="12.75">
      <c r="I158" s="129"/>
    </row>
    <row r="159" ht="12.75">
      <c r="I159" s="129"/>
    </row>
    <row r="160" ht="12.75">
      <c r="I160" s="129"/>
    </row>
    <row r="161" ht="12.75">
      <c r="I161" s="129"/>
    </row>
    <row r="162" ht="12.75">
      <c r="I162" s="129"/>
    </row>
    <row r="163" ht="12.75">
      <c r="I163" s="129"/>
    </row>
    <row r="164" ht="12.75">
      <c r="I164" s="129"/>
    </row>
    <row r="165" ht="12.75">
      <c r="I165" s="129"/>
    </row>
    <row r="166" ht="12.75">
      <c r="I166" s="129"/>
    </row>
    <row r="167" ht="12.75">
      <c r="I167" s="129"/>
    </row>
    <row r="168" ht="12.75">
      <c r="I168" s="129"/>
    </row>
    <row r="169" ht="12.75">
      <c r="I169" s="129"/>
    </row>
    <row r="170" ht="12.75">
      <c r="I170" s="129"/>
    </row>
    <row r="171" ht="12.75">
      <c r="I171" s="129"/>
    </row>
    <row r="172" ht="12.75">
      <c r="I172" s="129"/>
    </row>
    <row r="173" ht="12.75">
      <c r="I173" s="129"/>
    </row>
    <row r="174" ht="12.75">
      <c r="I174" s="129"/>
    </row>
    <row r="175" ht="12.75">
      <c r="I175" s="129"/>
    </row>
    <row r="176" ht="12.75">
      <c r="I176" s="129"/>
    </row>
    <row r="177" ht="12.75">
      <c r="I177" s="129"/>
    </row>
    <row r="178" ht="12.75">
      <c r="I178" s="129"/>
    </row>
    <row r="179" ht="12.75">
      <c r="I179" s="129"/>
    </row>
    <row r="180" ht="12.75">
      <c r="I180" s="129"/>
    </row>
    <row r="181" ht="12.75">
      <c r="I181" s="129"/>
    </row>
    <row r="182" ht="12.75">
      <c r="I182" s="129"/>
    </row>
    <row r="183" ht="12.75">
      <c r="I183" s="129"/>
    </row>
    <row r="184" ht="12.75">
      <c r="I184" s="129"/>
    </row>
    <row r="185" ht="12.75">
      <c r="I185" s="129"/>
    </row>
    <row r="186" ht="12.75">
      <c r="I186" s="129"/>
    </row>
    <row r="187" ht="12.75">
      <c r="I187" s="129"/>
    </row>
    <row r="188" ht="12.75">
      <c r="I188" s="129"/>
    </row>
    <row r="189" ht="12.75">
      <c r="I189" s="129"/>
    </row>
    <row r="190" ht="12.75">
      <c r="I190" s="129"/>
    </row>
    <row r="191" ht="12.75">
      <c r="I191" s="129"/>
    </row>
    <row r="192" ht="12.75">
      <c r="I192" s="129"/>
    </row>
    <row r="193" ht="12.75">
      <c r="I193" s="129"/>
    </row>
    <row r="194" ht="12.75">
      <c r="I194" s="129"/>
    </row>
    <row r="195" ht="12.75">
      <c r="I195" s="129"/>
    </row>
    <row r="196" ht="12.75">
      <c r="I196" s="129"/>
    </row>
    <row r="197" ht="12.75">
      <c r="I197" s="129"/>
    </row>
    <row r="198" ht="12.75">
      <c r="I198" s="129"/>
    </row>
    <row r="199" ht="12.75">
      <c r="I199" s="129"/>
    </row>
    <row r="200" ht="12.75">
      <c r="I200" s="129"/>
    </row>
    <row r="201" ht="12.75">
      <c r="I201" s="129"/>
    </row>
    <row r="202" ht="12.75">
      <c r="I202" s="129"/>
    </row>
    <row r="203" ht="12.75">
      <c r="I203" s="129"/>
    </row>
    <row r="204" ht="12.75">
      <c r="I204" s="129"/>
    </row>
    <row r="205" ht="12.75">
      <c r="I205" s="129"/>
    </row>
    <row r="206" ht="12.75">
      <c r="I206" s="129"/>
    </row>
    <row r="207" ht="12.75">
      <c r="I207" s="129"/>
    </row>
    <row r="208" ht="12.75">
      <c r="I208" s="129"/>
    </row>
    <row r="209" ht="12.75">
      <c r="I209" s="129"/>
    </row>
    <row r="210" ht="12.75">
      <c r="I210" s="129"/>
    </row>
    <row r="211" ht="12.75">
      <c r="I211" s="129"/>
    </row>
    <row r="212" ht="12.75">
      <c r="I212" s="129"/>
    </row>
    <row r="213" ht="12.75">
      <c r="I213" s="129"/>
    </row>
    <row r="214" ht="12.75">
      <c r="I214" s="129"/>
    </row>
    <row r="215" ht="12.75">
      <c r="I215" s="129"/>
    </row>
    <row r="216" ht="12.75">
      <c r="I216" s="129"/>
    </row>
    <row r="217" ht="12.75">
      <c r="I217" s="129"/>
    </row>
    <row r="218" ht="12.75">
      <c r="I218" s="129"/>
    </row>
    <row r="219" ht="12.75">
      <c r="I219" s="129"/>
    </row>
    <row r="220" ht="12.75">
      <c r="I220" s="129"/>
    </row>
    <row r="221" ht="12.75">
      <c r="I221" s="129"/>
    </row>
    <row r="222" ht="12.75">
      <c r="I222" s="129"/>
    </row>
    <row r="223" ht="12.75">
      <c r="I223" s="129"/>
    </row>
    <row r="224" ht="12.75">
      <c r="I224" s="129"/>
    </row>
    <row r="225" ht="12.75">
      <c r="I225" s="129"/>
    </row>
    <row r="226" ht="12.75">
      <c r="I226" s="129"/>
    </row>
    <row r="227" ht="12.75">
      <c r="I227" s="129"/>
    </row>
    <row r="228" ht="12.75">
      <c r="I228" s="129"/>
    </row>
    <row r="229" ht="12.75">
      <c r="I229" s="129"/>
    </row>
    <row r="230" ht="12.75">
      <c r="I230" s="129"/>
    </row>
    <row r="231" ht="12.75">
      <c r="I231" s="129"/>
    </row>
    <row r="232" ht="12.75">
      <c r="I232" s="129"/>
    </row>
    <row r="233" ht="12.75">
      <c r="I233" s="129"/>
    </row>
    <row r="234" ht="12.75">
      <c r="I234" s="129"/>
    </row>
    <row r="235" ht="12.75">
      <c r="I235" s="129"/>
    </row>
    <row r="236" ht="12.75">
      <c r="I236" s="129"/>
    </row>
    <row r="237" ht="12.75">
      <c r="I237" s="129"/>
    </row>
    <row r="238" ht="12.75">
      <c r="I238" s="129"/>
    </row>
    <row r="239" ht="12.75">
      <c r="I239" s="129"/>
    </row>
    <row r="240" ht="12.75">
      <c r="I240" s="129"/>
    </row>
    <row r="241" ht="12.75">
      <c r="I241" s="129"/>
    </row>
    <row r="242" ht="12.75">
      <c r="I242" s="129"/>
    </row>
    <row r="243" ht="12.75">
      <c r="I243" s="129"/>
    </row>
    <row r="244" ht="12.75">
      <c r="I244" s="129"/>
    </row>
    <row r="245" ht="12.75">
      <c r="I245" s="129"/>
    </row>
    <row r="246" ht="12.75">
      <c r="I246" s="129"/>
    </row>
    <row r="247" ht="12.75">
      <c r="I247" s="129"/>
    </row>
    <row r="248" ht="12.75">
      <c r="I248" s="129"/>
    </row>
    <row r="249" ht="12.75">
      <c r="I249" s="129"/>
    </row>
    <row r="250" ht="12.75">
      <c r="I250" s="129"/>
    </row>
    <row r="251" ht="12.75">
      <c r="I251" s="129"/>
    </row>
    <row r="252" ht="12.75">
      <c r="I252" s="129"/>
    </row>
    <row r="253" ht="12.75">
      <c r="I253" s="129"/>
    </row>
    <row r="254" ht="12.75">
      <c r="I254" s="129"/>
    </row>
    <row r="255" ht="12.75">
      <c r="I255" s="129"/>
    </row>
    <row r="256" ht="12.75">
      <c r="I256" s="129"/>
    </row>
    <row r="257" ht="12.75">
      <c r="I257" s="129"/>
    </row>
    <row r="258" ht="12.75">
      <c r="I258" s="129"/>
    </row>
    <row r="259" ht="12.75">
      <c r="I259" s="129"/>
    </row>
    <row r="260" ht="12.75">
      <c r="I260" s="129"/>
    </row>
    <row r="261" ht="12.75">
      <c r="I261" s="129"/>
    </row>
    <row r="262" ht="12.75">
      <c r="I262" s="129"/>
    </row>
    <row r="263" ht="12.75">
      <c r="I263" s="129"/>
    </row>
    <row r="264" ht="12.75">
      <c r="I264" s="129"/>
    </row>
    <row r="265" ht="12.75">
      <c r="I265" s="129"/>
    </row>
    <row r="266" ht="12.75">
      <c r="I266" s="129"/>
    </row>
    <row r="267" ht="12.75">
      <c r="I267" s="129"/>
    </row>
    <row r="268" ht="12.75">
      <c r="I268" s="129"/>
    </row>
    <row r="269" ht="12.75">
      <c r="I269" s="129"/>
    </row>
    <row r="270" ht="12.75">
      <c r="I270" s="129"/>
    </row>
    <row r="271" ht="12.75">
      <c r="I271" s="129"/>
    </row>
    <row r="272" ht="12.75">
      <c r="I272" s="129"/>
    </row>
    <row r="273" ht="12.75">
      <c r="I273" s="129"/>
    </row>
    <row r="274" ht="12.75">
      <c r="I274" s="129"/>
    </row>
    <row r="275" ht="12.75">
      <c r="I275" s="129"/>
    </row>
    <row r="276" ht="12.75">
      <c r="I276" s="129"/>
    </row>
    <row r="277" ht="12.75">
      <c r="I277" s="129"/>
    </row>
    <row r="278" ht="12.75">
      <c r="I278" s="129"/>
    </row>
    <row r="279" ht="12.75">
      <c r="I279" s="129"/>
    </row>
    <row r="280" ht="12.75">
      <c r="I280" s="129"/>
    </row>
    <row r="281" ht="12.75">
      <c r="I281" s="129"/>
    </row>
    <row r="282" ht="12.75">
      <c r="I282" s="129"/>
    </row>
    <row r="283" ht="12.75">
      <c r="I283" s="129"/>
    </row>
    <row r="284" ht="12.75">
      <c r="I284" s="129"/>
    </row>
    <row r="285" ht="12.75">
      <c r="I285" s="129"/>
    </row>
    <row r="286" ht="12.75">
      <c r="I286" s="129"/>
    </row>
    <row r="287" ht="12.75">
      <c r="I287" s="129"/>
    </row>
    <row r="288" ht="12.75">
      <c r="I288" s="129"/>
    </row>
    <row r="289" ht="12.75">
      <c r="I289" s="129"/>
    </row>
    <row r="290" ht="12.75">
      <c r="I290" s="129"/>
    </row>
    <row r="291" ht="12.75">
      <c r="I291" s="129"/>
    </row>
    <row r="292" ht="12.75">
      <c r="I292" s="129"/>
    </row>
    <row r="293" ht="12.75">
      <c r="I293" s="129"/>
    </row>
    <row r="294" ht="12.75">
      <c r="I294" s="129"/>
    </row>
    <row r="295" ht="12.75">
      <c r="I295" s="129"/>
    </row>
    <row r="296" ht="12.75">
      <c r="I296" s="129"/>
    </row>
    <row r="297" ht="12.75">
      <c r="I297" s="129"/>
    </row>
    <row r="298" ht="12.75">
      <c r="I298" s="129"/>
    </row>
    <row r="299" ht="12.75">
      <c r="I299" s="129"/>
    </row>
    <row r="300" ht="12.75">
      <c r="I300" s="129"/>
    </row>
    <row r="301" ht="12.75">
      <c r="I301" s="129"/>
    </row>
    <row r="302" ht="12.75">
      <c r="I302" s="129"/>
    </row>
    <row r="303" ht="12.75">
      <c r="I303" s="129"/>
    </row>
    <row r="304" ht="12.75">
      <c r="I304" s="129"/>
    </row>
    <row r="305" ht="12.75">
      <c r="I305" s="129"/>
    </row>
    <row r="306" ht="12.75">
      <c r="I306" s="129"/>
    </row>
    <row r="307" ht="12.75">
      <c r="I307" s="129"/>
    </row>
    <row r="308" ht="12.75">
      <c r="I308" s="129"/>
    </row>
    <row r="309" ht="12.75">
      <c r="I309" s="129"/>
    </row>
  </sheetData>
  <sheetProtection sheet="1" objects="1" scenarios="1" selectLockedCells="1"/>
  <mergeCells count="35">
    <mergeCell ref="J34:N34"/>
    <mergeCell ref="J18:L18"/>
    <mergeCell ref="J19:L19"/>
    <mergeCell ref="J20:L20"/>
    <mergeCell ref="J31:O31"/>
    <mergeCell ref="J32:O32"/>
    <mergeCell ref="J25:L25"/>
    <mergeCell ref="M24:O24"/>
    <mergeCell ref="N25:O25"/>
    <mergeCell ref="J27:L27"/>
    <mergeCell ref="C3:G3"/>
    <mergeCell ref="J17:L17"/>
    <mergeCell ref="L9:N9"/>
    <mergeCell ref="L11:N11"/>
    <mergeCell ref="J9:K9"/>
    <mergeCell ref="J33:N33"/>
    <mergeCell ref="L10:N10"/>
    <mergeCell ref="L12:N12"/>
    <mergeCell ref="J10:K10"/>
    <mergeCell ref="J12:K12"/>
    <mergeCell ref="J28:L28"/>
    <mergeCell ref="J5:K5"/>
    <mergeCell ref="J6:K6"/>
    <mergeCell ref="J14:O14"/>
    <mergeCell ref="J21:L21"/>
    <mergeCell ref="L5:N5"/>
    <mergeCell ref="J11:K11"/>
    <mergeCell ref="J26:L26"/>
    <mergeCell ref="J3:N3"/>
    <mergeCell ref="J16:L16"/>
    <mergeCell ref="L7:N7"/>
    <mergeCell ref="J7:K7"/>
    <mergeCell ref="J22:L22"/>
    <mergeCell ref="J23:L23"/>
    <mergeCell ref="L6:N6"/>
  </mergeCells>
  <conditionalFormatting sqref="J21:L21 M21:N22">
    <cfRule type="expression" priority="1" dxfId="0" stopIfTrue="1">
      <formula>SUM($M$16:$M$19)=0</formula>
    </cfRule>
  </conditionalFormatting>
  <dataValidations count="2">
    <dataValidation type="list" allowBlank="1" showInputMessage="1" showErrorMessage="1" promptTitle="Výběr pohonné hmoty" prompt="Správnou pohonnou hmotu vyberte z rozevíracího seznamu. &#10;V sousedním poli se zobrazí její cena, stanovená pro aktuální rok vyhláškou MF ČR." sqref="M25">
      <formula1>$Q$5:$Q$9</formula1>
    </dataValidation>
    <dataValidation type="decimal" allowBlank="1" showInputMessage="1" showErrorMessage="1" promptTitle="Cena pohonných hmot" prompt="Do tohoto pole zapište cenu 1 litru pohonné hmoty, kterou budete používat při účtování.&#10;Nemáte-li doklad o ceně pohonných hmot, použijte cenu podle vyhlášky." sqref="M26">
      <formula1>0</formula1>
      <formula2>50</formula2>
    </dataValidation>
  </dataValidations>
  <hyperlinks>
    <hyperlink ref="J32" r:id="rId1" display="https://inet.muni.cz/proxy/rec/smernice/Tab.2.htm"/>
    <hyperlink ref="J32:O32" r:id="rId2" display="https://inet.muni.cz/proxy/rec/smernice/priloha1-cestnahr.doc"/>
    <hyperlink ref="J34" r:id="rId3" display="https://inet.muni.cz/proxy/rec/smernice/Tab.2.htm"/>
  </hyperlinks>
  <printOptions/>
  <pageMargins left="0.787401575" right="0.787401575" top="0.984251969" bottom="0.984251969" header="0.4921259845" footer="0.4921259845"/>
  <pageSetup horizontalDpi="300" verticalDpi="300" orientation="landscape" paperSize="9" r:id="rId6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RMU Brno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Jarka</dc:creator>
  <cp:keywords/>
  <dc:description/>
  <cp:lastModifiedBy>Univerzita Karlova v Praze</cp:lastModifiedBy>
  <cp:lastPrinted>2016-04-14T09:59:12Z</cp:lastPrinted>
  <dcterms:created xsi:type="dcterms:W3CDTF">2002-08-15T06:54:31Z</dcterms:created>
  <dcterms:modified xsi:type="dcterms:W3CDTF">2018-07-30T11:07:26Z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